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30" windowWidth="11250" windowHeight="5220" activeTab="0"/>
  </bookViews>
  <sheets>
    <sheet name="Лист1" sheetId="1" r:id="rId1"/>
  </sheets>
  <definedNames>
    <definedName name="_xlnm.Print_Titles" localSheetId="0">'Лист1'!$8:$8</definedName>
    <definedName name="_xlnm.Print_Area" localSheetId="0">'Лист1'!$B$1:$I$206</definedName>
  </definedNames>
  <calcPr fullCalcOnLoad="1" refMode="R1C1"/>
</workbook>
</file>

<file path=xl/sharedStrings.xml><?xml version="1.0" encoding="utf-8"?>
<sst xmlns="http://schemas.openxmlformats.org/spreadsheetml/2006/main" count="533" uniqueCount="175">
  <si>
    <t>муниципального округа № 22 Санкт-Петербурга</t>
  </si>
  <si>
    <t>Наименование</t>
  </si>
  <si>
    <t>ИТОГО РАСХОДОВ:</t>
  </si>
  <si>
    <t>0102</t>
  </si>
  <si>
    <t>0103</t>
  </si>
  <si>
    <t>0309</t>
  </si>
  <si>
    <t>0707</t>
  </si>
  <si>
    <t>1004</t>
  </si>
  <si>
    <t>0104</t>
  </si>
  <si>
    <t>0801</t>
  </si>
  <si>
    <t>0503</t>
  </si>
  <si>
    <t>0500</t>
  </si>
  <si>
    <t>0700</t>
  </si>
  <si>
    <t>0800</t>
  </si>
  <si>
    <t>0300</t>
  </si>
  <si>
    <t>0100</t>
  </si>
  <si>
    <t>тыс. руб.</t>
  </si>
  <si>
    <t>Ведомственная структура расходов</t>
  </si>
  <si>
    <t>Резервные фонды</t>
  </si>
  <si>
    <t>Резервный фонд местной администрации</t>
  </si>
  <si>
    <t>1000</t>
  </si>
  <si>
    <t>ГРБС*</t>
  </si>
  <si>
    <t>0111</t>
  </si>
  <si>
    <t>0113</t>
  </si>
  <si>
    <t>1202</t>
  </si>
  <si>
    <t>0709</t>
  </si>
  <si>
    <t>1100</t>
  </si>
  <si>
    <t>Расходы на содержание главы муниципального образования</t>
  </si>
  <si>
    <t>Расходы на содержание главы местной администрации (исполнительно-распорядительного органа муниципального образования)</t>
  </si>
  <si>
    <t>Расходы на участие в деятельности и профилактике правонарушений в СПб в формах и порядке, установленных законодательством СПб в рамках муниципальной целевой программы</t>
  </si>
  <si>
    <t xml:space="preserve">Расходы на текущий ремонт придомовых территорий, включая проезды и въезды, пешеходные дорожки, организацию дополнительных парковочных мест </t>
  </si>
  <si>
    <t>Расходы на установку, содержание и ремонт ограждений газонов</t>
  </si>
  <si>
    <t>Расходы на установку и содержание МАФ, уличной мебели и хозяйственно-бытового оборудования, необходимого для благоустройства территории МО Пискаревка</t>
  </si>
  <si>
    <t>Расходы на ликвидацию несанкционированных свалок бытовых отходов, мусора и уборку территорий</t>
  </si>
  <si>
    <t>Расходы на участие  в реализации мер по профилактике дорожно-транспортного травматизма на территории МО Пискаревка в рамках муниципальной целевой программы</t>
  </si>
  <si>
    <t>Расходы на организацию и проведение досуговых мероприятий для детей и подростков, проживающих на территории муниципального образования</t>
  </si>
  <si>
    <t>Расходы на организацию местных и участие в организации  и проведении городских праздничных и иных зрелищных мероприятий</t>
  </si>
  <si>
    <t>Расходы на опубликование муниципальных правовых актов в средствах массовой информации</t>
  </si>
  <si>
    <t>Расходы на создание условий для развития на территории МО массовой физической культуры и спорта</t>
  </si>
  <si>
    <t>1102</t>
  </si>
  <si>
    <t>Массовый спорт</t>
  </si>
  <si>
    <t>Функционирование высшего должностного лица  субъекта Российской Федерации и муниципального образования</t>
  </si>
  <si>
    <t>Другие общегосударственные вопросы</t>
  </si>
  <si>
    <t>Защита населения и территорий от  чрезвычайных ситуаций природного и техногенного характера, гражданская оборона</t>
  </si>
  <si>
    <t>Благоустройство</t>
  </si>
  <si>
    <t>Периодическая печать и издательства</t>
  </si>
  <si>
    <t>Молодежная политика и оздоровление детей</t>
  </si>
  <si>
    <t>Культура</t>
  </si>
  <si>
    <t>Охрана семьи и детства</t>
  </si>
  <si>
    <t xml:space="preserve">Расходы на уплату членских взносов на осуществление деятельности Совета муниципальных образований Санкт-Петербурга и содержание его органов </t>
  </si>
  <si>
    <t xml:space="preserve">Функционирование Правительства Российской Федерации, высших исполнительных  органов государственной власти субъектов Российской Федерации, местных администраций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</si>
  <si>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</si>
  <si>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0400</t>
  </si>
  <si>
    <t>0401</t>
  </si>
  <si>
    <t>Общеэкономические вопросы</t>
  </si>
  <si>
    <t>1003</t>
  </si>
  <si>
    <t>СОЦИАЛЬНОЕ ОБЕСПЕЧЕНИЕ НАСЕЛЕНИЯ</t>
  </si>
  <si>
    <t>Расходы на предоставление доплат к пенсии лицам, замещавшим муниципальные должности муниципальной службы</t>
  </si>
  <si>
    <t>870</t>
  </si>
  <si>
    <t>Резервные средства</t>
  </si>
  <si>
    <t>810</t>
  </si>
  <si>
    <t>120</t>
  </si>
  <si>
    <t>240</t>
  </si>
  <si>
    <t>850</t>
  </si>
  <si>
    <t>Уплата налогов, сборов и иных платежей</t>
  </si>
  <si>
    <t>310</t>
  </si>
  <si>
    <t>Публичные нормативные социальные выплаты гражданам</t>
  </si>
  <si>
    <t>0705</t>
  </si>
  <si>
    <t>Расходы на профессиональную подготовку, переподготовку и повышение квалификации</t>
  </si>
  <si>
    <t>Связь и информатика</t>
  </si>
  <si>
    <t>0410</t>
  </si>
  <si>
    <t>Расходы, связанные с функционированием информационно-технической системы</t>
  </si>
  <si>
    <t>Расходы на выплату денежной компенсации депутатам МС, осуществляющим свои полномочия на непостоянной основе</t>
  </si>
  <si>
    <t>Расходы на организацию и проведение досуговых мероприятий для жителей МО Пискаревка</t>
  </si>
  <si>
    <t>Расходы на подготовку, переподготовку и повышение квалификации выборных должностных лиц местного самоуправления, депутатов представительного органа МСУ, а также муниципальных  служащих и работников муниципальных учреждений</t>
  </si>
  <si>
    <t>Код раздела, подраздела</t>
  </si>
  <si>
    <t>Код целевой статьи</t>
  </si>
  <si>
    <t>Код вида расходов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</si>
  <si>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</si>
  <si>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</si>
  <si>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</t>
  </si>
  <si>
    <t>Другие вопросы в области образования</t>
  </si>
  <si>
    <t>1. МУНИЦИПАЛЬНЫЙ СОВЕТ МУНИЦИПАЛЬНОГО ОБРАЗОВАНИЯ МУНИЦИПАЛЬНЫЙ ОКРУГ ПИСКАРЕВКА</t>
  </si>
  <si>
    <t>2. МЕСТНАЯ АДМИНИСТРАЦИЯ МУНИЦИПАЛЬНОГО ОБРАЗОВАНИЯ МУНИЦИПАЛЬНЫЙ ОКРУГ ПИСКАРЕВКА</t>
  </si>
  <si>
    <t>1.1. ОБЩЕГОСУДАРСТВЕННЫЕ ВОПРОСЫ</t>
  </si>
  <si>
    <t>2.1. ОБЩЕГОСУДАРСТВЕННЫЕ ВОПРОСЫ</t>
  </si>
  <si>
    <t>2.2. НАЦИОНАЛЬНАЯ БЕЗОПАСНОСТЬ И ПРАВООХРАНИТЕЛЬНАЯ ДЕЯТЕЛЬНОСТЬ</t>
  </si>
  <si>
    <t>2.3. НАЦИОНАЛЬНАЯ ЭКОНОМИКА</t>
  </si>
  <si>
    <t>2.4. ЖИЛИЩНО-КОММУНАЛЬНОЕ ХОЗЯЙСТВО</t>
  </si>
  <si>
    <t>2.5. ОБРАЗОВАНИЕ</t>
  </si>
  <si>
    <t>2.6. КУЛЬТУРА, КИНЕМАТОГРАФИЯ</t>
  </si>
  <si>
    <t>2.7. СОЦИАЛЬНАЯ ПОЛИТИКА</t>
  </si>
  <si>
    <t>2.8.ФИЗИЧЕСКАЯ КУЛЬТУРА И СПОРТ</t>
  </si>
  <si>
    <t>2.9.Средства массовой информации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</si>
  <si>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</si>
  <si>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</si>
  <si>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</si>
  <si>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Закупка товаров, работ и услуг для государственных (муниципальных) нужд</t>
  </si>
  <si>
    <t>800</t>
  </si>
  <si>
    <t>Иные бюджетные ассигнования</t>
  </si>
  <si>
    <t>300</t>
  </si>
  <si>
    <t>Социальное обеспечение и иные выплаты населению</t>
  </si>
  <si>
    <t>Расходы на оплату восстановительной стоимости за ущерб, наносимый зеленому фонду Санкт-Петербурга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</si>
  <si>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</si>
  <si>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 xml:space="preserve"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 </t>
  </si>
  <si>
    <t>Расходы на исполнение государственного полномочия по выплате денежных средств на вознаграждение приемным родителям за счет субвенций  из бюджета Санкт-Петербурга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</si>
  <si>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</si>
  <si>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Расходы на проведение мероприятий по военно-патриотическому воспитанию граждан</t>
  </si>
  <si>
    <t>Расходы на организацию и участие в профилактике терроризма и экстремизма на территории МО Пискаревка в рамках муниципальной программы</t>
  </si>
  <si>
    <t>Расходы на участие в реализации мер по профилактике дорожно-транспортного травматизма на территории МО Пискаревка в рамках муниципальной  программы</t>
  </si>
  <si>
    <t>Расходы на участие  в реализации мер по профилактике дорожно-транспортного травматизма на территории МО Пискаревка в рамках муниципальной программы</t>
  </si>
  <si>
    <t>Расходы на  защиту населения и территорий от чрезвычайных ситуаций природного и техногенного характера, гражданской обороне в рамках муниципальной программы</t>
  </si>
  <si>
    <t>7710120</t>
  </si>
  <si>
    <t>7720120</t>
  </si>
  <si>
    <t>7740240</t>
  </si>
  <si>
    <t>7750850</t>
  </si>
  <si>
    <t>7730120</t>
  </si>
  <si>
    <t>7760850</t>
  </si>
  <si>
    <t>8810120</t>
  </si>
  <si>
    <t>8820120</t>
  </si>
  <si>
    <t>8830240</t>
  </si>
  <si>
    <t>8840850</t>
  </si>
  <si>
    <t>8918010</t>
  </si>
  <si>
    <t>8850870</t>
  </si>
  <si>
    <t>8860240</t>
  </si>
  <si>
    <t>8870240</t>
  </si>
  <si>
    <t>8880240</t>
  </si>
  <si>
    <t>8928031</t>
  </si>
  <si>
    <t>8938032</t>
  </si>
  <si>
    <t>8948033</t>
  </si>
  <si>
    <t>0100240</t>
  </si>
  <si>
    <t>Расходы на содержание аппарата представительного органа муниципального образования</t>
  </si>
  <si>
    <t>Расходы на обеспечение аппарата представительного органа муниципального образования</t>
  </si>
  <si>
    <t>Расходы на уплату налогов, сборов и иных платежей по муниципальному совету</t>
  </si>
  <si>
    <t>Расходы на содержание аппарата местной администрации</t>
  </si>
  <si>
    <t>Расходы на обеспечение аппарата местной администрации</t>
  </si>
  <si>
    <t>Расходы на уплату налогов, сборов и иных платежей по местной администрации</t>
  </si>
  <si>
    <t>0200240</t>
  </si>
  <si>
    <t>0300240</t>
  </si>
  <si>
    <t>0400240</t>
  </si>
  <si>
    <t>Расходы на временное трудоустройство несовершеннолетних в возрасте от 14 до 18 лет в свободное от учебы время и безработных граждан, испытывающих трудности в поиске работы</t>
  </si>
  <si>
    <t>0500810</t>
  </si>
  <si>
    <t>0610240</t>
  </si>
  <si>
    <t>0620240</t>
  </si>
  <si>
    <t>0630240</t>
  </si>
  <si>
    <t>0640240</t>
  </si>
  <si>
    <t>0650240</t>
  </si>
  <si>
    <t>0660240</t>
  </si>
  <si>
    <t>0700240</t>
  </si>
  <si>
    <t>0800240</t>
  </si>
  <si>
    <t>0900240</t>
  </si>
  <si>
    <t>1000240</t>
  </si>
  <si>
    <t>1100240</t>
  </si>
  <si>
    <t>1200240</t>
  </si>
  <si>
    <t>Расходы на создание зон отдыха, в том числе обустройство, содержание и уборку территорий детских и спортивных площадок</t>
  </si>
  <si>
    <t>Расходы на работы по компенсациононму озеленению, содержанию территорий зеленых насаждений внутриквартального озеленения, проведению санитарных рубок, реконструкция зеленых насаждений внутриквартального озеленения</t>
  </si>
  <si>
    <t>Расходы на создание зон отдыха, в том числе обустройство, содержание и уборку территорий детских и спортивных площадок (кредиторская задолженность за 2014 год)</t>
  </si>
  <si>
    <t>0640241</t>
  </si>
  <si>
    <t>8950290</t>
  </si>
  <si>
    <t>Расходы на возмещение вреда, причиненного гражданину в результате бездействия органов местного самоуправления</t>
  </si>
  <si>
    <t>320</t>
  </si>
  <si>
    <t>Социальные выплаты гражданам, кроме публичных нормативных социальных выплат</t>
  </si>
  <si>
    <t>8890310</t>
  </si>
  <si>
    <t>Расходы на проведение мероприятий по военно-патриотическому воспитанию граждан (издание 9-й книги "Память сердца")</t>
  </si>
  <si>
    <t>0700242</t>
  </si>
  <si>
    <t>Приложение № 2</t>
  </si>
  <si>
    <t>к Постановлению местной администрации МО Пискаревка</t>
  </si>
  <si>
    <t>Исполнено за 1 полугодие 2015 года</t>
  </si>
  <si>
    <t>Сумма, утверденная на 2015 год</t>
  </si>
  <si>
    <t>% исполнения</t>
  </si>
  <si>
    <t>местного бюджета внутригородского муниципального образования Санкт-Петербурга муниципальный округ Пискаревка за 1 полугодие 2015 года</t>
  </si>
  <si>
    <t>И.В.Калиниченко</t>
  </si>
  <si>
    <t xml:space="preserve">                      Глава </t>
  </si>
  <si>
    <t xml:space="preserve">                      местной администрации </t>
  </si>
  <si>
    <t>от 08 сентября 2015 года № 57-э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</si>
</sst>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0.0"/>
    <numFmt numFmtId="166" formatCode="#,##0.0&quot;р.&quot;"/>
    <numFmt numFmtId="167" formatCode="0.000000000000000000000"/>
    <numFmt numFmtId="168" formatCode="[$-FC19]d\ mmmm\ yyyy\ &quot;г.&quot;"/>
    <numFmt numFmtId="169" formatCode="000000"/>
    <numFmt numFmtId="170" formatCode="#,##0.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0&quot;р.&quot;"/>
  </numFmts>
  <fonts count="5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33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33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170" fontId="0" fillId="0" borderId="0" xfId="0" applyNumberFormat="1" applyFill="1" applyBorder="1" applyAlignment="1">
      <alignment/>
    </xf>
    <xf numFmtId="0" fontId="8" fillId="0" borderId="0" xfId="0" applyFont="1" applyBorder="1" applyAlignment="1">
      <alignment horizontal="left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34" borderId="0" xfId="0" applyFont="1" applyFill="1" applyBorder="1" applyAlignment="1">
      <alignment horizontal="left"/>
    </xf>
    <xf numFmtId="0" fontId="8" fillId="0" borderId="0" xfId="0" applyFont="1" applyAlignment="1">
      <alignment horizontal="centerContinuous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170" fontId="0" fillId="0" borderId="0" xfId="0" applyNumberForma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70" fontId="0" fillId="0" borderId="0" xfId="0" applyNumberFormat="1" applyFont="1" applyFill="1" applyBorder="1" applyAlignment="1">
      <alignment horizontal="center"/>
    </xf>
    <xf numFmtId="170" fontId="0" fillId="0" borderId="0" xfId="0" applyNumberFormat="1" applyFont="1" applyFill="1" applyBorder="1" applyAlignment="1">
      <alignment/>
    </xf>
    <xf numFmtId="170" fontId="50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wrapText="1"/>
    </xf>
    <xf numFmtId="0" fontId="0" fillId="0" borderId="0" xfId="0" applyFill="1" applyAlignment="1">
      <alignment wrapText="1"/>
    </xf>
    <xf numFmtId="0" fontId="7" fillId="0" borderId="0" xfId="0" applyFont="1" applyFill="1" applyAlignment="1">
      <alignment horizontal="center" wrapText="1"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170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wrapText="1"/>
    </xf>
    <xf numFmtId="49" fontId="11" fillId="0" borderId="10" xfId="0" applyNumberFormat="1" applyFont="1" applyFill="1" applyBorder="1" applyAlignment="1">
      <alignment horizontal="center"/>
    </xf>
    <xf numFmtId="0" fontId="11" fillId="0" borderId="0" xfId="0" applyFont="1" applyFill="1" applyAlignment="1">
      <alignment wrapText="1"/>
    </xf>
    <xf numFmtId="0" fontId="11" fillId="0" borderId="0" xfId="0" applyFont="1" applyFill="1" applyAlignment="1">
      <alignment horizontal="center" wrapText="1"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 horizontal="center"/>
    </xf>
    <xf numFmtId="0" fontId="11" fillId="0" borderId="0" xfId="0" applyFont="1" applyFill="1" applyAlignment="1">
      <alignment horizontal="right" wrapText="1"/>
    </xf>
    <xf numFmtId="1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 wrapText="1"/>
    </xf>
    <xf numFmtId="0" fontId="12" fillId="0" borderId="11" xfId="0" applyFont="1" applyFill="1" applyBorder="1" applyAlignment="1">
      <alignment horizontal="center"/>
    </xf>
    <xf numFmtId="1" fontId="11" fillId="0" borderId="0" xfId="0" applyNumberFormat="1" applyFont="1" applyFill="1" applyBorder="1" applyAlignment="1">
      <alignment horizontal="center" shrinkToFit="1"/>
    </xf>
    <xf numFmtId="0" fontId="11" fillId="0" borderId="0" xfId="0" applyFont="1" applyFill="1" applyBorder="1" applyAlignment="1">
      <alignment horizontal="center" shrinkToFit="1"/>
    </xf>
    <xf numFmtId="0" fontId="12" fillId="0" borderId="12" xfId="0" applyFont="1" applyFill="1" applyBorder="1" applyAlignment="1">
      <alignment wrapText="1"/>
    </xf>
    <xf numFmtId="0" fontId="11" fillId="0" borderId="12" xfId="0" applyFont="1" applyFill="1" applyBorder="1" applyAlignment="1">
      <alignment horizontal="center" wrapText="1"/>
    </xf>
    <xf numFmtId="0" fontId="11" fillId="0" borderId="12" xfId="0" applyFont="1" applyFill="1" applyBorder="1" applyAlignment="1">
      <alignment horizontal="center"/>
    </xf>
    <xf numFmtId="170" fontId="12" fillId="0" borderId="12" xfId="0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 vertical="center" wrapText="1"/>
    </xf>
    <xf numFmtId="170" fontId="12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/>
    </xf>
    <xf numFmtId="170" fontId="12" fillId="0" borderId="10" xfId="0" applyNumberFormat="1" applyFont="1" applyFill="1" applyBorder="1" applyAlignment="1">
      <alignment horizontal="center"/>
    </xf>
    <xf numFmtId="3" fontId="11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left" wrapText="1"/>
    </xf>
    <xf numFmtId="49" fontId="11" fillId="0" borderId="10" xfId="0" applyNumberFormat="1" applyFont="1" applyFill="1" applyBorder="1" applyAlignment="1">
      <alignment horizontal="left"/>
    </xf>
    <xf numFmtId="0" fontId="12" fillId="0" borderId="10" xfId="0" applyFont="1" applyFill="1" applyBorder="1" applyAlignment="1">
      <alignment wrapText="1"/>
    </xf>
    <xf numFmtId="170" fontId="11" fillId="0" borderId="10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wrapText="1"/>
    </xf>
    <xf numFmtId="49" fontId="51" fillId="0" borderId="10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horizontal="left" wrapText="1"/>
    </xf>
    <xf numFmtId="0" fontId="12" fillId="0" borderId="10" xfId="0" applyFont="1" applyFill="1" applyBorder="1" applyAlignment="1">
      <alignment horizontal="left" wrapText="1"/>
    </xf>
    <xf numFmtId="49" fontId="12" fillId="0" borderId="10" xfId="0" applyNumberFormat="1" applyFont="1" applyFill="1" applyBorder="1" applyAlignment="1">
      <alignment horizontal="center"/>
    </xf>
    <xf numFmtId="170" fontId="12" fillId="0" borderId="10" xfId="0" applyNumberFormat="1" applyFont="1" applyFill="1" applyBorder="1" applyAlignment="1">
      <alignment horizontal="center" shrinkToFit="1"/>
    </xf>
    <xf numFmtId="170" fontId="11" fillId="0" borderId="10" xfId="0" applyNumberFormat="1" applyFont="1" applyFill="1" applyBorder="1" applyAlignment="1">
      <alignment horizontal="center" shrinkToFit="1"/>
    </xf>
    <xf numFmtId="170" fontId="11" fillId="0" borderId="10" xfId="0" applyNumberFormat="1" applyFont="1" applyFill="1" applyBorder="1" applyAlignment="1">
      <alignment horizontal="right" shrinkToFit="1"/>
    </xf>
    <xf numFmtId="170" fontId="52" fillId="0" borderId="10" xfId="0" applyNumberFormat="1" applyFont="1" applyFill="1" applyBorder="1" applyAlignment="1">
      <alignment horizontal="center"/>
    </xf>
    <xf numFmtId="170" fontId="51" fillId="0" borderId="10" xfId="0" applyNumberFormat="1" applyFont="1" applyFill="1" applyBorder="1" applyAlignment="1">
      <alignment horizontal="center"/>
    </xf>
    <xf numFmtId="170" fontId="51" fillId="0" borderId="10" xfId="0" applyNumberFormat="1" applyFont="1" applyFill="1" applyBorder="1" applyAlignment="1">
      <alignment horizontal="center" shrinkToFit="1"/>
    </xf>
    <xf numFmtId="0" fontId="51" fillId="0" borderId="10" xfId="0" applyFont="1" applyFill="1" applyBorder="1" applyAlignment="1">
      <alignment horizontal="center" wrapText="1"/>
    </xf>
    <xf numFmtId="164" fontId="12" fillId="0" borderId="10" xfId="0" applyNumberFormat="1" applyFont="1" applyFill="1" applyBorder="1" applyAlignment="1">
      <alignment horizontal="right" wrapText="1"/>
    </xf>
    <xf numFmtId="164" fontId="11" fillId="0" borderId="10" xfId="0" applyNumberFormat="1" applyFont="1" applyFill="1" applyBorder="1" applyAlignment="1">
      <alignment horizontal="center" wrapText="1"/>
    </xf>
    <xf numFmtId="0" fontId="11" fillId="0" borderId="10" xfId="0" applyNumberFormat="1" applyFont="1" applyFill="1" applyBorder="1" applyAlignment="1">
      <alignment horizontal="center"/>
    </xf>
    <xf numFmtId="0" fontId="11" fillId="0" borderId="0" xfId="0" applyNumberFormat="1" applyFont="1" applyFill="1" applyBorder="1" applyAlignment="1">
      <alignment wrapText="1"/>
    </xf>
    <xf numFmtId="49" fontId="10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0" fontId="53" fillId="0" borderId="10" xfId="0" applyFont="1" applyFill="1" applyBorder="1" applyAlignment="1">
      <alignment horizontal="center" wrapText="1"/>
    </xf>
    <xf numFmtId="0" fontId="52" fillId="0" borderId="10" xfId="0" applyFont="1" applyFill="1" applyBorder="1" applyAlignment="1">
      <alignment horizontal="left" wrapText="1"/>
    </xf>
    <xf numFmtId="170" fontId="11" fillId="0" borderId="0" xfId="0" applyNumberFormat="1" applyFont="1" applyFill="1" applyBorder="1" applyAlignment="1">
      <alignment wrapText="1"/>
    </xf>
    <xf numFmtId="0" fontId="11" fillId="0" borderId="0" xfId="0" applyFont="1" applyFill="1" applyAlignment="1">
      <alignment horizontal="right"/>
    </xf>
    <xf numFmtId="0" fontId="11" fillId="0" borderId="0" xfId="0" applyNumberFormat="1" applyFont="1" applyFill="1" applyBorder="1" applyAlignment="1">
      <alignment wrapText="1"/>
    </xf>
    <xf numFmtId="0" fontId="0" fillId="0" borderId="13" xfId="0" applyFill="1" applyBorder="1" applyAlignment="1">
      <alignment horizontal="left" vertical="center" wrapText="1"/>
    </xf>
    <xf numFmtId="0" fontId="12" fillId="0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313"/>
  <sheetViews>
    <sheetView tabSelected="1" zoomScale="95" zoomScaleNormal="95" zoomScaleSheetLayoutView="100" zoomScalePageLayoutView="0" workbookViewId="0" topLeftCell="B1">
      <selection activeCell="B6" sqref="B6:I7"/>
    </sheetView>
  </sheetViews>
  <sheetFormatPr defaultColWidth="9.00390625" defaultRowHeight="12.75"/>
  <cols>
    <col min="1" max="1" width="4.625" style="0" hidden="1" customWidth="1"/>
    <col min="2" max="2" width="35.75390625" style="30" customWidth="1"/>
    <col min="3" max="3" width="9.375" style="31" customWidth="1"/>
    <col min="4" max="4" width="9.625" style="32" customWidth="1"/>
    <col min="5" max="5" width="10.375" style="33" customWidth="1"/>
    <col min="6" max="6" width="14.125" style="33" customWidth="1"/>
    <col min="7" max="7" width="15.25390625" style="35" customWidth="1"/>
    <col min="8" max="8" width="17.375" style="25" customWidth="1"/>
    <col min="9" max="9" width="23.125" style="25" customWidth="1"/>
    <col min="10" max="16384" width="9.125" style="3" customWidth="1"/>
  </cols>
  <sheetData>
    <row r="1" spans="2:9" ht="15.75" customHeight="1">
      <c r="B1" s="39"/>
      <c r="C1" s="40"/>
      <c r="D1" s="41"/>
      <c r="E1" s="41"/>
      <c r="F1" s="41"/>
      <c r="G1" s="42"/>
      <c r="H1" s="87" t="s">
        <v>165</v>
      </c>
      <c r="I1" s="87"/>
    </row>
    <row r="2" spans="2:9" ht="15.75" customHeight="1">
      <c r="B2" s="39"/>
      <c r="C2" s="87" t="s">
        <v>166</v>
      </c>
      <c r="D2" s="87"/>
      <c r="E2" s="87"/>
      <c r="F2" s="87"/>
      <c r="G2" s="87"/>
      <c r="H2" s="87"/>
      <c r="I2" s="87"/>
    </row>
    <row r="3" spans="2:9" ht="13.5" customHeight="1">
      <c r="B3" s="39"/>
      <c r="C3" s="87" t="s">
        <v>174</v>
      </c>
      <c r="D3" s="87"/>
      <c r="E3" s="87"/>
      <c r="F3" s="87"/>
      <c r="G3" s="87"/>
      <c r="H3" s="87"/>
      <c r="I3" s="87"/>
    </row>
    <row r="4" spans="2:9" ht="13.5" customHeight="1">
      <c r="B4" s="39"/>
      <c r="C4" s="43"/>
      <c r="D4" s="43"/>
      <c r="E4" s="43"/>
      <c r="F4" s="43"/>
      <c r="G4" s="43"/>
      <c r="H4" s="44"/>
      <c r="I4" s="45"/>
    </row>
    <row r="5" spans="2:9" ht="15" customHeight="1">
      <c r="B5" s="90" t="s">
        <v>17</v>
      </c>
      <c r="C5" s="90"/>
      <c r="D5" s="90"/>
      <c r="E5" s="90"/>
      <c r="F5" s="90"/>
      <c r="G5" s="90"/>
      <c r="H5" s="90"/>
      <c r="I5" s="90"/>
    </row>
    <row r="6" spans="2:9" ht="28.5" customHeight="1">
      <c r="B6" s="90" t="s">
        <v>170</v>
      </c>
      <c r="C6" s="90"/>
      <c r="D6" s="90"/>
      <c r="E6" s="90"/>
      <c r="F6" s="90"/>
      <c r="G6" s="90"/>
      <c r="H6" s="90"/>
      <c r="I6" s="90"/>
    </row>
    <row r="7" spans="2:9" ht="24.75" customHeight="1">
      <c r="B7" s="39"/>
      <c r="C7" s="40"/>
      <c r="D7" s="41"/>
      <c r="E7" s="41"/>
      <c r="F7" s="41"/>
      <c r="G7" s="45" t="s">
        <v>16</v>
      </c>
      <c r="H7" s="44"/>
      <c r="I7" s="45"/>
    </row>
    <row r="8" spans="1:21" ht="21" customHeight="1" hidden="1">
      <c r="A8" s="1" t="s">
        <v>0</v>
      </c>
      <c r="B8" s="46"/>
      <c r="C8" s="46"/>
      <c r="D8" s="46"/>
      <c r="E8" s="46"/>
      <c r="F8" s="46"/>
      <c r="G8" s="47"/>
      <c r="H8" s="48"/>
      <c r="I8" s="49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</row>
    <row r="9" spans="1:21" ht="0.75" customHeight="1" hidden="1" thickTop="1">
      <c r="A9" s="1"/>
      <c r="B9" s="50"/>
      <c r="C9" s="51"/>
      <c r="D9" s="52"/>
      <c r="E9" s="52"/>
      <c r="F9" s="52"/>
      <c r="G9" s="53"/>
      <c r="H9" s="45"/>
      <c r="I9" s="45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</row>
    <row r="10" spans="1:21" ht="47.25" customHeight="1">
      <c r="A10" s="1"/>
      <c r="B10" s="54" t="s">
        <v>1</v>
      </c>
      <c r="C10" s="54" t="s">
        <v>21</v>
      </c>
      <c r="D10" s="55" t="s">
        <v>75</v>
      </c>
      <c r="E10" s="54" t="s">
        <v>76</v>
      </c>
      <c r="F10" s="55" t="s">
        <v>77</v>
      </c>
      <c r="G10" s="56" t="s">
        <v>168</v>
      </c>
      <c r="H10" s="55" t="s">
        <v>167</v>
      </c>
      <c r="I10" s="57" t="s">
        <v>169</v>
      </c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</row>
    <row r="11" spans="1:21" ht="77.25" customHeight="1">
      <c r="A11" s="1"/>
      <c r="B11" s="62" t="s">
        <v>82</v>
      </c>
      <c r="C11" s="46">
        <v>972</v>
      </c>
      <c r="D11" s="36"/>
      <c r="E11" s="36"/>
      <c r="F11" s="36"/>
      <c r="G11" s="58">
        <f>G12</f>
        <v>5164.3</v>
      </c>
      <c r="H11" s="58">
        <f>H12</f>
        <v>2289.5</v>
      </c>
      <c r="I11" s="59">
        <f>H11/G11%</f>
        <v>44.333210696512594</v>
      </c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</row>
    <row r="12" spans="1:21" s="20" customFormat="1" ht="29.25" customHeight="1">
      <c r="A12" s="19"/>
      <c r="B12" s="60" t="s">
        <v>84</v>
      </c>
      <c r="C12" s="46">
        <v>972</v>
      </c>
      <c r="D12" s="38" t="s">
        <v>15</v>
      </c>
      <c r="E12" s="36"/>
      <c r="F12" s="36"/>
      <c r="G12" s="58">
        <f>G14+G19+G33</f>
        <v>5164.3</v>
      </c>
      <c r="H12" s="58">
        <f>H14+H19+H33</f>
        <v>2289.5</v>
      </c>
      <c r="I12" s="59">
        <f aca="true" t="shared" si="0" ref="I12:I75">H12/G12%</f>
        <v>44.333210696512594</v>
      </c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</row>
    <row r="13" spans="1:21" s="20" customFormat="1" ht="16.5" customHeight="1">
      <c r="A13" s="19"/>
      <c r="B13" s="60"/>
      <c r="C13" s="46"/>
      <c r="D13" s="61"/>
      <c r="E13" s="36"/>
      <c r="F13" s="36"/>
      <c r="G13" s="58"/>
      <c r="H13" s="58"/>
      <c r="I13" s="59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</row>
    <row r="14" spans="1:10" s="10" customFormat="1" ht="57" customHeight="1">
      <c r="A14" s="2"/>
      <c r="B14" s="62" t="s">
        <v>41</v>
      </c>
      <c r="C14" s="46">
        <v>972</v>
      </c>
      <c r="D14" s="38" t="s">
        <v>3</v>
      </c>
      <c r="E14" s="38"/>
      <c r="F14" s="38"/>
      <c r="G14" s="58">
        <f>G15</f>
        <v>1117.2</v>
      </c>
      <c r="H14" s="58">
        <f>H15</f>
        <v>613.6</v>
      </c>
      <c r="I14" s="59">
        <f t="shared" si="0"/>
        <v>54.92302184031507</v>
      </c>
      <c r="J14" s="14"/>
    </row>
    <row r="15" spans="1:9" s="10" customFormat="1" ht="29.25">
      <c r="A15" s="2"/>
      <c r="B15" s="62" t="s">
        <v>27</v>
      </c>
      <c r="C15" s="46">
        <v>972</v>
      </c>
      <c r="D15" s="38" t="s">
        <v>3</v>
      </c>
      <c r="E15" s="38" t="s">
        <v>112</v>
      </c>
      <c r="F15" s="38"/>
      <c r="G15" s="63">
        <f>G17</f>
        <v>1117.2</v>
      </c>
      <c r="H15" s="63">
        <f>H17</f>
        <v>613.6</v>
      </c>
      <c r="I15" s="59">
        <f t="shared" si="0"/>
        <v>54.92302184031507</v>
      </c>
    </row>
    <row r="16" spans="1:9" s="10" customFormat="1" ht="90" customHeight="1">
      <c r="A16" s="2"/>
      <c r="B16" s="64" t="s">
        <v>94</v>
      </c>
      <c r="C16" s="46">
        <v>972</v>
      </c>
      <c r="D16" s="38" t="s">
        <v>3</v>
      </c>
      <c r="E16" s="38" t="s">
        <v>112</v>
      </c>
      <c r="F16" s="38" t="s">
        <v>95</v>
      </c>
      <c r="G16" s="63">
        <f>G17</f>
        <v>1117.2</v>
      </c>
      <c r="H16" s="63">
        <f>H17</f>
        <v>613.6</v>
      </c>
      <c r="I16" s="59">
        <f t="shared" si="0"/>
        <v>54.92302184031507</v>
      </c>
    </row>
    <row r="17" spans="1:9" s="10" customFormat="1" ht="45.75" customHeight="1">
      <c r="A17" s="2"/>
      <c r="B17" s="64" t="s">
        <v>78</v>
      </c>
      <c r="C17" s="46">
        <v>972</v>
      </c>
      <c r="D17" s="38" t="s">
        <v>3</v>
      </c>
      <c r="E17" s="38" t="s">
        <v>112</v>
      </c>
      <c r="F17" s="38" t="s">
        <v>61</v>
      </c>
      <c r="G17" s="63">
        <v>1117.2</v>
      </c>
      <c r="H17" s="63">
        <v>613.6</v>
      </c>
      <c r="I17" s="59">
        <f t="shared" si="0"/>
        <v>54.92302184031507</v>
      </c>
    </row>
    <row r="18" spans="1:9" s="10" customFormat="1" ht="14.25" customHeight="1">
      <c r="A18" s="2"/>
      <c r="B18" s="64"/>
      <c r="C18" s="46"/>
      <c r="D18" s="38"/>
      <c r="E18" s="38"/>
      <c r="F18" s="38"/>
      <c r="G18" s="63"/>
      <c r="H18" s="63"/>
      <c r="I18" s="59"/>
    </row>
    <row r="19" spans="1:9" s="10" customFormat="1" ht="95.25" customHeight="1">
      <c r="A19" s="2"/>
      <c r="B19" s="62" t="s">
        <v>51</v>
      </c>
      <c r="C19" s="46">
        <v>972</v>
      </c>
      <c r="D19" s="38" t="s">
        <v>4</v>
      </c>
      <c r="E19" s="38"/>
      <c r="F19" s="38"/>
      <c r="G19" s="58">
        <f>G22+G25+G28+G31</f>
        <v>3975.1000000000004</v>
      </c>
      <c r="H19" s="58">
        <f>H22+H25+H28+H31</f>
        <v>1639.9</v>
      </c>
      <c r="I19" s="59">
        <f t="shared" si="0"/>
        <v>41.25430806772157</v>
      </c>
    </row>
    <row r="20" spans="1:9" s="10" customFormat="1" ht="63" customHeight="1">
      <c r="A20" s="2"/>
      <c r="B20" s="62" t="s">
        <v>72</v>
      </c>
      <c r="C20" s="46">
        <v>972</v>
      </c>
      <c r="D20" s="38" t="s">
        <v>4</v>
      </c>
      <c r="E20" s="38" t="s">
        <v>113</v>
      </c>
      <c r="F20" s="38"/>
      <c r="G20" s="63">
        <f>G22</f>
        <v>132.3</v>
      </c>
      <c r="H20" s="63">
        <f>H22</f>
        <v>66.2</v>
      </c>
      <c r="I20" s="59">
        <f t="shared" si="0"/>
        <v>50.03779289493575</v>
      </c>
    </row>
    <row r="21" spans="1:9" s="10" customFormat="1" ht="105.75" customHeight="1">
      <c r="A21" s="2"/>
      <c r="B21" s="64" t="s">
        <v>94</v>
      </c>
      <c r="C21" s="46">
        <v>972</v>
      </c>
      <c r="D21" s="38" t="s">
        <v>4</v>
      </c>
      <c r="E21" s="38" t="s">
        <v>113</v>
      </c>
      <c r="F21" s="38" t="s">
        <v>95</v>
      </c>
      <c r="G21" s="63">
        <f>G22</f>
        <v>132.3</v>
      </c>
      <c r="H21" s="63">
        <f>H22</f>
        <v>66.2</v>
      </c>
      <c r="I21" s="59">
        <f t="shared" si="0"/>
        <v>50.03779289493575</v>
      </c>
    </row>
    <row r="22" spans="1:9" s="10" customFormat="1" ht="50.25" customHeight="1">
      <c r="A22" s="2"/>
      <c r="B22" s="64" t="s">
        <v>78</v>
      </c>
      <c r="C22" s="46">
        <v>972</v>
      </c>
      <c r="D22" s="38" t="s">
        <v>4</v>
      </c>
      <c r="E22" s="38" t="s">
        <v>113</v>
      </c>
      <c r="F22" s="38" t="s">
        <v>61</v>
      </c>
      <c r="G22" s="63">
        <v>132.3</v>
      </c>
      <c r="H22" s="63">
        <v>66.2</v>
      </c>
      <c r="I22" s="59">
        <f t="shared" si="0"/>
        <v>50.03779289493575</v>
      </c>
    </row>
    <row r="23" spans="1:9" s="10" customFormat="1" ht="52.5" customHeight="1">
      <c r="A23" s="2"/>
      <c r="B23" s="62" t="s">
        <v>131</v>
      </c>
      <c r="C23" s="46">
        <v>972</v>
      </c>
      <c r="D23" s="38" t="s">
        <v>4</v>
      </c>
      <c r="E23" s="65" t="s">
        <v>116</v>
      </c>
      <c r="F23" s="38"/>
      <c r="G23" s="63">
        <f>G24</f>
        <v>3011</v>
      </c>
      <c r="H23" s="63">
        <f>H24</f>
        <v>1284.9</v>
      </c>
      <c r="I23" s="59">
        <f t="shared" si="0"/>
        <v>42.67353038857523</v>
      </c>
    </row>
    <row r="24" spans="1:9" s="10" customFormat="1" ht="109.5" customHeight="1">
      <c r="A24" s="2"/>
      <c r="B24" s="64" t="s">
        <v>94</v>
      </c>
      <c r="C24" s="46">
        <v>972</v>
      </c>
      <c r="D24" s="38" t="s">
        <v>4</v>
      </c>
      <c r="E24" s="38" t="s">
        <v>116</v>
      </c>
      <c r="F24" s="38" t="s">
        <v>95</v>
      </c>
      <c r="G24" s="63">
        <f>G25</f>
        <v>3011</v>
      </c>
      <c r="H24" s="63">
        <f>H25</f>
        <v>1284.9</v>
      </c>
      <c r="I24" s="59">
        <f t="shared" si="0"/>
        <v>42.67353038857523</v>
      </c>
    </row>
    <row r="25" spans="1:9" s="10" customFormat="1" ht="45" customHeight="1">
      <c r="A25" s="2"/>
      <c r="B25" s="64" t="s">
        <v>78</v>
      </c>
      <c r="C25" s="46">
        <v>972</v>
      </c>
      <c r="D25" s="38" t="s">
        <v>4</v>
      </c>
      <c r="E25" s="38" t="s">
        <v>116</v>
      </c>
      <c r="F25" s="38" t="s">
        <v>61</v>
      </c>
      <c r="G25" s="63">
        <v>3011</v>
      </c>
      <c r="H25" s="63">
        <v>1284.9</v>
      </c>
      <c r="I25" s="59">
        <f t="shared" si="0"/>
        <v>42.67353038857523</v>
      </c>
    </row>
    <row r="26" spans="1:9" s="10" customFormat="1" ht="46.5" customHeight="1">
      <c r="A26" s="2"/>
      <c r="B26" s="62" t="s">
        <v>132</v>
      </c>
      <c r="C26" s="46">
        <v>972</v>
      </c>
      <c r="D26" s="38" t="s">
        <v>4</v>
      </c>
      <c r="E26" s="38" t="s">
        <v>114</v>
      </c>
      <c r="F26" s="38"/>
      <c r="G26" s="63">
        <f>G27</f>
        <v>829.8</v>
      </c>
      <c r="H26" s="63">
        <f>H27</f>
        <v>288.2</v>
      </c>
      <c r="I26" s="59">
        <f t="shared" si="0"/>
        <v>34.73126054470956</v>
      </c>
    </row>
    <row r="27" spans="1:9" s="10" customFormat="1" ht="43.5" customHeight="1">
      <c r="A27" s="2"/>
      <c r="B27" s="64" t="s">
        <v>97</v>
      </c>
      <c r="C27" s="46">
        <v>972</v>
      </c>
      <c r="D27" s="38" t="s">
        <v>4</v>
      </c>
      <c r="E27" s="38" t="s">
        <v>114</v>
      </c>
      <c r="F27" s="38" t="s">
        <v>96</v>
      </c>
      <c r="G27" s="63">
        <f>G28</f>
        <v>829.8</v>
      </c>
      <c r="H27" s="63">
        <f>H28</f>
        <v>288.2</v>
      </c>
      <c r="I27" s="59">
        <f t="shared" si="0"/>
        <v>34.73126054470956</v>
      </c>
    </row>
    <row r="28" spans="1:9" s="10" customFormat="1" ht="45">
      <c r="A28" s="2"/>
      <c r="B28" s="64" t="s">
        <v>79</v>
      </c>
      <c r="C28" s="46">
        <v>972</v>
      </c>
      <c r="D28" s="38" t="s">
        <v>4</v>
      </c>
      <c r="E28" s="38" t="s">
        <v>114</v>
      </c>
      <c r="F28" s="38" t="s">
        <v>62</v>
      </c>
      <c r="G28" s="63">
        <v>829.8</v>
      </c>
      <c r="H28" s="63">
        <v>288.2</v>
      </c>
      <c r="I28" s="59">
        <f t="shared" si="0"/>
        <v>34.73126054470956</v>
      </c>
    </row>
    <row r="29" spans="1:9" s="10" customFormat="1" ht="42.75" customHeight="1">
      <c r="A29" s="2"/>
      <c r="B29" s="62" t="s">
        <v>133</v>
      </c>
      <c r="C29" s="46">
        <v>972</v>
      </c>
      <c r="D29" s="38" t="s">
        <v>4</v>
      </c>
      <c r="E29" s="38" t="s">
        <v>115</v>
      </c>
      <c r="F29" s="38"/>
      <c r="G29" s="63">
        <f>G30</f>
        <v>2</v>
      </c>
      <c r="H29" s="63">
        <f>H30</f>
        <v>0.6</v>
      </c>
      <c r="I29" s="59">
        <f t="shared" si="0"/>
        <v>30</v>
      </c>
    </row>
    <row r="30" spans="1:9" s="10" customFormat="1" ht="19.5" customHeight="1">
      <c r="A30" s="2"/>
      <c r="B30" s="64" t="s">
        <v>99</v>
      </c>
      <c r="C30" s="46">
        <v>972</v>
      </c>
      <c r="D30" s="38" t="s">
        <v>4</v>
      </c>
      <c r="E30" s="38" t="s">
        <v>115</v>
      </c>
      <c r="F30" s="38" t="s">
        <v>98</v>
      </c>
      <c r="G30" s="63">
        <f>G31</f>
        <v>2</v>
      </c>
      <c r="H30" s="63">
        <f>H31</f>
        <v>0.6</v>
      </c>
      <c r="I30" s="59">
        <f t="shared" si="0"/>
        <v>30</v>
      </c>
    </row>
    <row r="31" spans="1:9" s="10" customFormat="1" ht="32.25" customHeight="1">
      <c r="A31" s="2"/>
      <c r="B31" s="64" t="s">
        <v>64</v>
      </c>
      <c r="C31" s="46">
        <v>972</v>
      </c>
      <c r="D31" s="38" t="s">
        <v>4</v>
      </c>
      <c r="E31" s="38" t="s">
        <v>115</v>
      </c>
      <c r="F31" s="38" t="s">
        <v>63</v>
      </c>
      <c r="G31" s="63">
        <v>2</v>
      </c>
      <c r="H31" s="63">
        <v>0.6</v>
      </c>
      <c r="I31" s="59">
        <f t="shared" si="0"/>
        <v>30</v>
      </c>
    </row>
    <row r="32" spans="1:9" s="10" customFormat="1" ht="11.25" customHeight="1">
      <c r="A32" s="2"/>
      <c r="B32" s="64"/>
      <c r="C32" s="46"/>
      <c r="D32" s="38"/>
      <c r="E32" s="38"/>
      <c r="F32" s="38"/>
      <c r="G32" s="63"/>
      <c r="H32" s="63"/>
      <c r="I32" s="59"/>
    </row>
    <row r="33" spans="1:9" s="10" customFormat="1" ht="85.5" customHeight="1">
      <c r="A33" s="2"/>
      <c r="B33" s="67" t="s">
        <v>49</v>
      </c>
      <c r="C33" s="46">
        <v>972</v>
      </c>
      <c r="D33" s="38" t="s">
        <v>23</v>
      </c>
      <c r="E33" s="38" t="s">
        <v>117</v>
      </c>
      <c r="F33" s="38"/>
      <c r="G33" s="58">
        <f>G35</f>
        <v>72</v>
      </c>
      <c r="H33" s="58">
        <f>H35</f>
        <v>36</v>
      </c>
      <c r="I33" s="59">
        <f t="shared" si="0"/>
        <v>50</v>
      </c>
    </row>
    <row r="34" spans="1:9" s="10" customFormat="1" ht="28.5" customHeight="1">
      <c r="A34" s="2"/>
      <c r="B34" s="64" t="s">
        <v>99</v>
      </c>
      <c r="C34" s="46">
        <v>972</v>
      </c>
      <c r="D34" s="38" t="s">
        <v>23</v>
      </c>
      <c r="E34" s="38" t="s">
        <v>117</v>
      </c>
      <c r="F34" s="38" t="s">
        <v>98</v>
      </c>
      <c r="G34" s="63">
        <f>G35</f>
        <v>72</v>
      </c>
      <c r="H34" s="63">
        <f>H35</f>
        <v>36</v>
      </c>
      <c r="I34" s="59">
        <f t="shared" si="0"/>
        <v>50</v>
      </c>
    </row>
    <row r="35" spans="1:9" s="10" customFormat="1" ht="35.25" customHeight="1">
      <c r="A35" s="2"/>
      <c r="B35" s="64" t="s">
        <v>64</v>
      </c>
      <c r="C35" s="46">
        <v>972</v>
      </c>
      <c r="D35" s="38" t="s">
        <v>23</v>
      </c>
      <c r="E35" s="38" t="s">
        <v>117</v>
      </c>
      <c r="F35" s="38" t="s">
        <v>63</v>
      </c>
      <c r="G35" s="63">
        <v>72</v>
      </c>
      <c r="H35" s="63">
        <v>36</v>
      </c>
      <c r="I35" s="59">
        <f t="shared" si="0"/>
        <v>50</v>
      </c>
    </row>
    <row r="36" spans="1:9" s="10" customFormat="1" ht="14.25" customHeight="1">
      <c r="A36" s="2"/>
      <c r="B36" s="64"/>
      <c r="C36" s="46"/>
      <c r="D36" s="38"/>
      <c r="E36" s="38"/>
      <c r="F36" s="38"/>
      <c r="G36" s="63"/>
      <c r="H36" s="63"/>
      <c r="I36" s="59"/>
    </row>
    <row r="37" spans="1:9" s="10" customFormat="1" ht="79.5" customHeight="1">
      <c r="A37" s="2"/>
      <c r="B37" s="62" t="s">
        <v>83</v>
      </c>
      <c r="C37" s="54">
        <v>922</v>
      </c>
      <c r="D37" s="68"/>
      <c r="E37" s="68"/>
      <c r="F37" s="68"/>
      <c r="G37" s="58">
        <f>G38+G87+G93+G104+G137+G161+G171+G191+G197</f>
        <v>86585.7</v>
      </c>
      <c r="H37" s="58">
        <f>H38+H87+H93+H104+H137+H161+H171+H191+H197</f>
        <v>29553.299999999996</v>
      </c>
      <c r="I37" s="59">
        <f t="shared" si="0"/>
        <v>34.1318485615985</v>
      </c>
    </row>
    <row r="38" spans="1:9" s="10" customFormat="1" ht="30.75" customHeight="1">
      <c r="A38" s="2"/>
      <c r="B38" s="60" t="s">
        <v>85</v>
      </c>
      <c r="C38" s="46">
        <v>922</v>
      </c>
      <c r="D38" s="38" t="s">
        <v>15</v>
      </c>
      <c r="E38" s="38"/>
      <c r="F38" s="38"/>
      <c r="G38" s="63">
        <f>G40+G60+G65</f>
        <v>16026.5</v>
      </c>
      <c r="H38" s="63">
        <f>H40+H60+H65</f>
        <v>8299.5</v>
      </c>
      <c r="I38" s="59">
        <f t="shared" si="0"/>
        <v>51.786104264811414</v>
      </c>
    </row>
    <row r="39" spans="1:9" s="10" customFormat="1" ht="13.5" customHeight="1">
      <c r="A39" s="2"/>
      <c r="B39" s="60"/>
      <c r="C39" s="46"/>
      <c r="D39" s="61"/>
      <c r="E39" s="38"/>
      <c r="F39" s="38"/>
      <c r="G39" s="63"/>
      <c r="H39" s="63"/>
      <c r="I39" s="59"/>
    </row>
    <row r="40" spans="1:9" s="10" customFormat="1" ht="90" customHeight="1">
      <c r="A40" s="2"/>
      <c r="B40" s="62" t="s">
        <v>50</v>
      </c>
      <c r="C40" s="46">
        <v>922</v>
      </c>
      <c r="D40" s="38" t="s">
        <v>8</v>
      </c>
      <c r="E40" s="38"/>
      <c r="F40" s="38"/>
      <c r="G40" s="58">
        <f>G42+G46+G56+G49+G52</f>
        <v>13883.300000000001</v>
      </c>
      <c r="H40" s="58">
        <f>H42+H46+H56+H49+H52</f>
        <v>6194.7</v>
      </c>
      <c r="I40" s="59">
        <f t="shared" si="0"/>
        <v>44.61979500551022</v>
      </c>
    </row>
    <row r="41" spans="1:9" s="10" customFormat="1" ht="14.25" customHeight="1">
      <c r="A41" s="2"/>
      <c r="B41" s="62"/>
      <c r="C41" s="46"/>
      <c r="D41" s="38"/>
      <c r="E41" s="38"/>
      <c r="F41" s="38"/>
      <c r="G41" s="58"/>
      <c r="H41" s="58"/>
      <c r="I41" s="59"/>
    </row>
    <row r="42" spans="1:9" s="10" customFormat="1" ht="72">
      <c r="A42" s="2"/>
      <c r="B42" s="62" t="s">
        <v>28</v>
      </c>
      <c r="C42" s="46">
        <v>922</v>
      </c>
      <c r="D42" s="38" t="s">
        <v>8</v>
      </c>
      <c r="E42" s="38" t="s">
        <v>118</v>
      </c>
      <c r="F42" s="38"/>
      <c r="G42" s="63">
        <f>G44</f>
        <v>1117.2</v>
      </c>
      <c r="H42" s="63">
        <f>H44</f>
        <v>507.2</v>
      </c>
      <c r="I42" s="59">
        <f t="shared" si="0"/>
        <v>45.39921231650555</v>
      </c>
    </row>
    <row r="43" spans="1:9" s="10" customFormat="1" ht="72" customHeight="1">
      <c r="A43" s="2"/>
      <c r="B43" s="64" t="s">
        <v>94</v>
      </c>
      <c r="C43" s="46">
        <v>922</v>
      </c>
      <c r="D43" s="38" t="s">
        <v>8</v>
      </c>
      <c r="E43" s="38" t="s">
        <v>118</v>
      </c>
      <c r="F43" s="38" t="s">
        <v>95</v>
      </c>
      <c r="G43" s="63">
        <f>G44</f>
        <v>1117.2</v>
      </c>
      <c r="H43" s="63">
        <f>H44</f>
        <v>507.2</v>
      </c>
      <c r="I43" s="59">
        <f t="shared" si="0"/>
        <v>45.39921231650555</v>
      </c>
    </row>
    <row r="44" spans="1:9" s="10" customFormat="1" ht="25.5" customHeight="1">
      <c r="A44" s="2"/>
      <c r="B44" s="64" t="s">
        <v>78</v>
      </c>
      <c r="C44" s="46">
        <v>922</v>
      </c>
      <c r="D44" s="38" t="s">
        <v>8</v>
      </c>
      <c r="E44" s="38" t="s">
        <v>118</v>
      </c>
      <c r="F44" s="38" t="s">
        <v>61</v>
      </c>
      <c r="G44" s="63">
        <v>1117.2</v>
      </c>
      <c r="H44" s="63">
        <v>507.2</v>
      </c>
      <c r="I44" s="59">
        <f t="shared" si="0"/>
        <v>45.39921231650555</v>
      </c>
    </row>
    <row r="45" spans="1:9" s="10" customFormat="1" ht="15.75" customHeight="1">
      <c r="A45" s="2"/>
      <c r="B45" s="64"/>
      <c r="C45" s="46"/>
      <c r="D45" s="38"/>
      <c r="E45" s="38"/>
      <c r="F45" s="38"/>
      <c r="G45" s="63"/>
      <c r="H45" s="63"/>
      <c r="I45" s="59"/>
    </row>
    <row r="46" spans="1:9" s="10" customFormat="1" ht="36" customHeight="1">
      <c r="A46" s="9"/>
      <c r="B46" s="62" t="s">
        <v>134</v>
      </c>
      <c r="C46" s="46">
        <v>922</v>
      </c>
      <c r="D46" s="38" t="s">
        <v>8</v>
      </c>
      <c r="E46" s="38" t="s">
        <v>119</v>
      </c>
      <c r="F46" s="38"/>
      <c r="G46" s="63">
        <f>G47</f>
        <v>10807</v>
      </c>
      <c r="H46" s="63">
        <f>H47</f>
        <v>4830.6</v>
      </c>
      <c r="I46" s="59">
        <f t="shared" si="0"/>
        <v>44.69880632923106</v>
      </c>
    </row>
    <row r="47" spans="1:9" s="10" customFormat="1" ht="108" customHeight="1">
      <c r="A47" s="9"/>
      <c r="B47" s="64" t="s">
        <v>94</v>
      </c>
      <c r="C47" s="46">
        <v>922</v>
      </c>
      <c r="D47" s="38" t="s">
        <v>8</v>
      </c>
      <c r="E47" s="38" t="s">
        <v>119</v>
      </c>
      <c r="F47" s="38" t="s">
        <v>95</v>
      </c>
      <c r="G47" s="63">
        <f>G48</f>
        <v>10807</v>
      </c>
      <c r="H47" s="63">
        <f>H48</f>
        <v>4830.6</v>
      </c>
      <c r="I47" s="59">
        <f t="shared" si="0"/>
        <v>44.69880632923106</v>
      </c>
    </row>
    <row r="48" spans="1:9" s="10" customFormat="1" ht="51" customHeight="1">
      <c r="A48" s="9"/>
      <c r="B48" s="64" t="s">
        <v>78</v>
      </c>
      <c r="C48" s="46">
        <v>922</v>
      </c>
      <c r="D48" s="38" t="s">
        <v>8</v>
      </c>
      <c r="E48" s="38" t="s">
        <v>119</v>
      </c>
      <c r="F48" s="38" t="s">
        <v>61</v>
      </c>
      <c r="G48" s="63">
        <v>10807</v>
      </c>
      <c r="H48" s="63">
        <v>4830.6</v>
      </c>
      <c r="I48" s="59">
        <f t="shared" si="0"/>
        <v>44.69880632923106</v>
      </c>
    </row>
    <row r="49" spans="1:9" s="10" customFormat="1" ht="35.25" customHeight="1">
      <c r="A49" s="9"/>
      <c r="B49" s="62" t="s">
        <v>135</v>
      </c>
      <c r="C49" s="46">
        <v>922</v>
      </c>
      <c r="D49" s="38" t="s">
        <v>8</v>
      </c>
      <c r="E49" s="38" t="s">
        <v>120</v>
      </c>
      <c r="F49" s="38"/>
      <c r="G49" s="63">
        <f>G50</f>
        <v>1943.4</v>
      </c>
      <c r="H49" s="63">
        <f>H50</f>
        <v>846.9</v>
      </c>
      <c r="I49" s="59">
        <f t="shared" si="0"/>
        <v>43.57826489657301</v>
      </c>
    </row>
    <row r="50" spans="1:9" s="10" customFormat="1" ht="50.25" customHeight="1">
      <c r="A50" s="9"/>
      <c r="B50" s="64" t="s">
        <v>97</v>
      </c>
      <c r="C50" s="46">
        <v>922</v>
      </c>
      <c r="D50" s="38" t="s">
        <v>8</v>
      </c>
      <c r="E50" s="38" t="s">
        <v>120</v>
      </c>
      <c r="F50" s="38" t="s">
        <v>96</v>
      </c>
      <c r="G50" s="63">
        <f>G51</f>
        <v>1943.4</v>
      </c>
      <c r="H50" s="63">
        <f>H51</f>
        <v>846.9</v>
      </c>
      <c r="I50" s="59">
        <f t="shared" si="0"/>
        <v>43.57826489657301</v>
      </c>
    </row>
    <row r="51" spans="1:9" s="10" customFormat="1" ht="45.75" customHeight="1">
      <c r="A51" s="9"/>
      <c r="B51" s="64" t="s">
        <v>79</v>
      </c>
      <c r="C51" s="46">
        <v>922</v>
      </c>
      <c r="D51" s="38" t="s">
        <v>8</v>
      </c>
      <c r="E51" s="38" t="s">
        <v>120</v>
      </c>
      <c r="F51" s="38" t="s">
        <v>62</v>
      </c>
      <c r="G51" s="63">
        <v>1943.4</v>
      </c>
      <c r="H51" s="63">
        <v>846.9</v>
      </c>
      <c r="I51" s="59">
        <f t="shared" si="0"/>
        <v>43.57826489657301</v>
      </c>
    </row>
    <row r="52" spans="1:9" s="10" customFormat="1" ht="52.5" customHeight="1">
      <c r="A52" s="9"/>
      <c r="B52" s="62" t="s">
        <v>136</v>
      </c>
      <c r="C52" s="46">
        <v>922</v>
      </c>
      <c r="D52" s="38" t="s">
        <v>8</v>
      </c>
      <c r="E52" s="38" t="s">
        <v>121</v>
      </c>
      <c r="F52" s="38"/>
      <c r="G52" s="63">
        <f>G53</f>
        <v>10.1</v>
      </c>
      <c r="H52" s="63">
        <f>H53</f>
        <v>10</v>
      </c>
      <c r="I52" s="59">
        <f t="shared" si="0"/>
        <v>99.00990099009901</v>
      </c>
    </row>
    <row r="53" spans="1:9" s="10" customFormat="1" ht="17.25" customHeight="1">
      <c r="A53" s="9"/>
      <c r="B53" s="64" t="s">
        <v>99</v>
      </c>
      <c r="C53" s="46">
        <v>922</v>
      </c>
      <c r="D53" s="38" t="s">
        <v>8</v>
      </c>
      <c r="E53" s="38" t="s">
        <v>121</v>
      </c>
      <c r="F53" s="38" t="s">
        <v>98</v>
      </c>
      <c r="G53" s="63">
        <f>G54</f>
        <v>10.1</v>
      </c>
      <c r="H53" s="63">
        <f>H54</f>
        <v>10</v>
      </c>
      <c r="I53" s="59">
        <f t="shared" si="0"/>
        <v>99.00990099009901</v>
      </c>
    </row>
    <row r="54" spans="1:9" s="10" customFormat="1" ht="32.25" customHeight="1">
      <c r="A54" s="9"/>
      <c r="B54" s="64" t="s">
        <v>64</v>
      </c>
      <c r="C54" s="46">
        <v>922</v>
      </c>
      <c r="D54" s="38" t="s">
        <v>8</v>
      </c>
      <c r="E54" s="38" t="s">
        <v>121</v>
      </c>
      <c r="F54" s="38" t="s">
        <v>63</v>
      </c>
      <c r="G54" s="63">
        <v>10.1</v>
      </c>
      <c r="H54" s="63">
        <v>10</v>
      </c>
      <c r="I54" s="59">
        <f t="shared" si="0"/>
        <v>99.00990099009901</v>
      </c>
    </row>
    <row r="55" spans="1:9" s="10" customFormat="1" ht="16.5" customHeight="1">
      <c r="A55" s="9"/>
      <c r="B55" s="64"/>
      <c r="C55" s="46"/>
      <c r="D55" s="38"/>
      <c r="E55" s="38"/>
      <c r="F55" s="38"/>
      <c r="G55" s="63"/>
      <c r="H55" s="63"/>
      <c r="I55" s="59"/>
    </row>
    <row r="56" spans="1:167" ht="72.75" customHeight="1">
      <c r="A56" s="3"/>
      <c r="B56" s="62" t="s">
        <v>106</v>
      </c>
      <c r="C56" s="46">
        <v>922</v>
      </c>
      <c r="D56" s="38" t="s">
        <v>8</v>
      </c>
      <c r="E56" s="38" t="s">
        <v>122</v>
      </c>
      <c r="F56" s="38"/>
      <c r="G56" s="63">
        <f>G58</f>
        <v>5.6</v>
      </c>
      <c r="H56" s="63">
        <f>H58</f>
        <v>0</v>
      </c>
      <c r="I56" s="59">
        <f t="shared" si="0"/>
        <v>0</v>
      </c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10"/>
      <c r="EQ56" s="10"/>
      <c r="ER56" s="10"/>
      <c r="ES56" s="10"/>
      <c r="ET56" s="10"/>
      <c r="EU56" s="10"/>
      <c r="EV56" s="10"/>
      <c r="EW56" s="10"/>
      <c r="EX56" s="10"/>
      <c r="EY56" s="10"/>
      <c r="EZ56" s="10"/>
      <c r="FA56" s="10"/>
      <c r="FB56" s="10"/>
      <c r="FC56" s="10"/>
      <c r="FD56" s="10"/>
      <c r="FE56" s="10"/>
      <c r="FF56" s="10"/>
      <c r="FG56" s="10"/>
      <c r="FH56" s="10"/>
      <c r="FI56" s="10"/>
      <c r="FJ56" s="10"/>
      <c r="FK56" s="10"/>
    </row>
    <row r="57" spans="1:167" ht="48.75" customHeight="1">
      <c r="A57" s="3"/>
      <c r="B57" s="64" t="s">
        <v>97</v>
      </c>
      <c r="C57" s="46">
        <v>922</v>
      </c>
      <c r="D57" s="38" t="s">
        <v>8</v>
      </c>
      <c r="E57" s="38" t="s">
        <v>122</v>
      </c>
      <c r="F57" s="38" t="s">
        <v>96</v>
      </c>
      <c r="G57" s="63">
        <f>G58</f>
        <v>5.6</v>
      </c>
      <c r="H57" s="63">
        <f>H58</f>
        <v>0</v>
      </c>
      <c r="I57" s="59">
        <f t="shared" si="0"/>
        <v>0</v>
      </c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  <c r="ER57" s="10"/>
      <c r="ES57" s="10"/>
      <c r="ET57" s="10"/>
      <c r="EU57" s="10"/>
      <c r="EV57" s="10"/>
      <c r="EW57" s="10"/>
      <c r="EX57" s="10"/>
      <c r="EY57" s="10"/>
      <c r="EZ57" s="10"/>
      <c r="FA57" s="10"/>
      <c r="FB57" s="10"/>
      <c r="FC57" s="10"/>
      <c r="FD57" s="10"/>
      <c r="FE57" s="10"/>
      <c r="FF57" s="10"/>
      <c r="FG57" s="10"/>
      <c r="FH57" s="10"/>
      <c r="FI57" s="10"/>
      <c r="FJ57" s="10"/>
      <c r="FK57" s="10"/>
    </row>
    <row r="58" spans="1:167" ht="48.75" customHeight="1">
      <c r="A58" s="3"/>
      <c r="B58" s="64" t="s">
        <v>79</v>
      </c>
      <c r="C58" s="46">
        <v>922</v>
      </c>
      <c r="D58" s="38" t="s">
        <v>8</v>
      </c>
      <c r="E58" s="38" t="s">
        <v>122</v>
      </c>
      <c r="F58" s="38" t="s">
        <v>62</v>
      </c>
      <c r="G58" s="63">
        <v>5.6</v>
      </c>
      <c r="H58" s="63">
        <v>0</v>
      </c>
      <c r="I58" s="59">
        <f t="shared" si="0"/>
        <v>0</v>
      </c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  <c r="DW58" s="10"/>
      <c r="DX58" s="10"/>
      <c r="DY58" s="10"/>
      <c r="DZ58" s="10"/>
      <c r="EA58" s="10"/>
      <c r="EB58" s="10"/>
      <c r="EC58" s="10"/>
      <c r="ED58" s="10"/>
      <c r="EE58" s="10"/>
      <c r="EF58" s="10"/>
      <c r="EG58" s="10"/>
      <c r="EH58" s="10"/>
      <c r="EI58" s="10"/>
      <c r="EJ58" s="10"/>
      <c r="EK58" s="10"/>
      <c r="EL58" s="10"/>
      <c r="EM58" s="10"/>
      <c r="EN58" s="10"/>
      <c r="EO58" s="10"/>
      <c r="EP58" s="10"/>
      <c r="EQ58" s="10"/>
      <c r="ER58" s="10"/>
      <c r="ES58" s="10"/>
      <c r="ET58" s="10"/>
      <c r="EU58" s="10"/>
      <c r="EV58" s="10"/>
      <c r="EW58" s="10"/>
      <c r="EX58" s="10"/>
      <c r="EY58" s="10"/>
      <c r="EZ58" s="10"/>
      <c r="FA58" s="10"/>
      <c r="FB58" s="10"/>
      <c r="FC58" s="10"/>
      <c r="FD58" s="10"/>
      <c r="FE58" s="10"/>
      <c r="FF58" s="10"/>
      <c r="FG58" s="10"/>
      <c r="FH58" s="10"/>
      <c r="FI58" s="10"/>
      <c r="FJ58" s="10"/>
      <c r="FK58" s="10"/>
    </row>
    <row r="59" spans="1:167" ht="12.75" customHeight="1">
      <c r="A59" s="3"/>
      <c r="B59" s="64"/>
      <c r="C59" s="46"/>
      <c r="D59" s="38"/>
      <c r="E59" s="38"/>
      <c r="F59" s="38"/>
      <c r="G59" s="63"/>
      <c r="H59" s="63"/>
      <c r="I59" s="59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0"/>
      <c r="ER59" s="10"/>
      <c r="ES59" s="10"/>
      <c r="ET59" s="10"/>
      <c r="EU59" s="10"/>
      <c r="EV59" s="10"/>
      <c r="EW59" s="10"/>
      <c r="EX59" s="10"/>
      <c r="EY59" s="10"/>
      <c r="EZ59" s="10"/>
      <c r="FA59" s="10"/>
      <c r="FB59" s="10"/>
      <c r="FC59" s="10"/>
      <c r="FD59" s="10"/>
      <c r="FE59" s="10"/>
      <c r="FF59" s="10"/>
      <c r="FG59" s="10"/>
      <c r="FH59" s="10"/>
      <c r="FI59" s="10"/>
      <c r="FJ59" s="10"/>
      <c r="FK59" s="10"/>
    </row>
    <row r="60" spans="1:167" s="8" customFormat="1" ht="18.75" customHeight="1">
      <c r="A60" s="11"/>
      <c r="B60" s="67" t="s">
        <v>18</v>
      </c>
      <c r="C60" s="46">
        <v>922</v>
      </c>
      <c r="D60" s="38" t="s">
        <v>22</v>
      </c>
      <c r="E60" s="38"/>
      <c r="F60" s="38"/>
      <c r="G60" s="58">
        <f>G61</f>
        <v>10</v>
      </c>
      <c r="H60" s="58">
        <f>H61</f>
        <v>0</v>
      </c>
      <c r="I60" s="59">
        <f t="shared" si="0"/>
        <v>0</v>
      </c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10"/>
      <c r="EO60" s="10"/>
      <c r="EP60" s="10"/>
      <c r="EQ60" s="10"/>
      <c r="ER60" s="10"/>
      <c r="ES60" s="10"/>
      <c r="ET60" s="10"/>
      <c r="EU60" s="10"/>
      <c r="EV60" s="10"/>
      <c r="EW60" s="10"/>
      <c r="EX60" s="10"/>
      <c r="EY60" s="10"/>
      <c r="EZ60" s="10"/>
      <c r="FA60" s="10"/>
      <c r="FB60" s="10"/>
      <c r="FC60" s="10"/>
      <c r="FD60" s="10"/>
      <c r="FE60" s="10"/>
      <c r="FF60" s="10"/>
      <c r="FG60" s="10"/>
      <c r="FH60" s="10"/>
      <c r="FI60" s="10"/>
      <c r="FJ60" s="10"/>
      <c r="FK60" s="10"/>
    </row>
    <row r="61" spans="1:167" s="8" customFormat="1" ht="16.5" customHeight="1">
      <c r="A61" s="11"/>
      <c r="B61" s="66" t="s">
        <v>19</v>
      </c>
      <c r="C61" s="46">
        <v>922</v>
      </c>
      <c r="D61" s="38" t="s">
        <v>22</v>
      </c>
      <c r="E61" s="38" t="s">
        <v>123</v>
      </c>
      <c r="F61" s="38"/>
      <c r="G61" s="63">
        <f>G63</f>
        <v>10</v>
      </c>
      <c r="H61" s="63">
        <f>H63</f>
        <v>0</v>
      </c>
      <c r="I61" s="59">
        <f t="shared" si="0"/>
        <v>0</v>
      </c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  <c r="ER61" s="10"/>
      <c r="ES61" s="10"/>
      <c r="ET61" s="10"/>
      <c r="EU61" s="10"/>
      <c r="EV61" s="10"/>
      <c r="EW61" s="10"/>
      <c r="EX61" s="10"/>
      <c r="EY61" s="10"/>
      <c r="EZ61" s="10"/>
      <c r="FA61" s="10"/>
      <c r="FB61" s="10"/>
      <c r="FC61" s="10"/>
      <c r="FD61" s="10"/>
      <c r="FE61" s="10"/>
      <c r="FF61" s="10"/>
      <c r="FG61" s="10"/>
      <c r="FH61" s="10"/>
      <c r="FI61" s="10"/>
      <c r="FJ61" s="10"/>
      <c r="FK61" s="10"/>
    </row>
    <row r="62" spans="1:167" s="8" customFormat="1" ht="16.5" customHeight="1">
      <c r="A62" s="11"/>
      <c r="B62" s="64" t="s">
        <v>99</v>
      </c>
      <c r="C62" s="46">
        <v>922</v>
      </c>
      <c r="D62" s="38" t="s">
        <v>22</v>
      </c>
      <c r="E62" s="38" t="s">
        <v>123</v>
      </c>
      <c r="F62" s="38" t="s">
        <v>98</v>
      </c>
      <c r="G62" s="63">
        <f>G63</f>
        <v>10</v>
      </c>
      <c r="H62" s="63">
        <f>H63</f>
        <v>0</v>
      </c>
      <c r="I62" s="59">
        <f t="shared" si="0"/>
        <v>0</v>
      </c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/>
      <c r="DZ62" s="10"/>
      <c r="EA62" s="10"/>
      <c r="EB62" s="10"/>
      <c r="EC62" s="10"/>
      <c r="ED62" s="10"/>
      <c r="EE62" s="10"/>
      <c r="EF62" s="10"/>
      <c r="EG62" s="10"/>
      <c r="EH62" s="10"/>
      <c r="EI62" s="10"/>
      <c r="EJ62" s="10"/>
      <c r="EK62" s="10"/>
      <c r="EL62" s="10"/>
      <c r="EM62" s="10"/>
      <c r="EN62" s="10"/>
      <c r="EO62" s="10"/>
      <c r="EP62" s="10"/>
      <c r="EQ62" s="10"/>
      <c r="ER62" s="10"/>
      <c r="ES62" s="10"/>
      <c r="ET62" s="10"/>
      <c r="EU62" s="10"/>
      <c r="EV62" s="10"/>
      <c r="EW62" s="10"/>
      <c r="EX62" s="10"/>
      <c r="EY62" s="10"/>
      <c r="EZ62" s="10"/>
      <c r="FA62" s="10"/>
      <c r="FB62" s="10"/>
      <c r="FC62" s="10"/>
      <c r="FD62" s="10"/>
      <c r="FE62" s="10"/>
      <c r="FF62" s="10"/>
      <c r="FG62" s="10"/>
      <c r="FH62" s="10"/>
      <c r="FI62" s="10"/>
      <c r="FJ62" s="10"/>
      <c r="FK62" s="10"/>
    </row>
    <row r="63" spans="1:167" s="8" customFormat="1" ht="14.25" customHeight="1">
      <c r="A63" s="11"/>
      <c r="B63" s="66" t="s">
        <v>59</v>
      </c>
      <c r="C63" s="46">
        <v>922</v>
      </c>
      <c r="D63" s="38" t="s">
        <v>22</v>
      </c>
      <c r="E63" s="38" t="s">
        <v>123</v>
      </c>
      <c r="F63" s="38" t="s">
        <v>58</v>
      </c>
      <c r="G63" s="63">
        <v>10</v>
      </c>
      <c r="H63" s="63">
        <v>0</v>
      </c>
      <c r="I63" s="59">
        <f t="shared" si="0"/>
        <v>0</v>
      </c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  <c r="DU63" s="10"/>
      <c r="DV63" s="10"/>
      <c r="DW63" s="10"/>
      <c r="DX63" s="10"/>
      <c r="DY63" s="10"/>
      <c r="DZ63" s="10"/>
      <c r="EA63" s="10"/>
      <c r="EB63" s="10"/>
      <c r="EC63" s="10"/>
      <c r="ED63" s="10"/>
      <c r="EE63" s="10"/>
      <c r="EF63" s="10"/>
      <c r="EG63" s="10"/>
      <c r="EH63" s="10"/>
      <c r="EI63" s="10"/>
      <c r="EJ63" s="10"/>
      <c r="EK63" s="10"/>
      <c r="EL63" s="10"/>
      <c r="EM63" s="10"/>
      <c r="EN63" s="10"/>
      <c r="EO63" s="10"/>
      <c r="EP63" s="10"/>
      <c r="EQ63" s="10"/>
      <c r="ER63" s="10"/>
      <c r="ES63" s="10"/>
      <c r="ET63" s="10"/>
      <c r="EU63" s="10"/>
      <c r="EV63" s="10"/>
      <c r="EW63" s="10"/>
      <c r="EX63" s="10"/>
      <c r="EY63" s="10"/>
      <c r="EZ63" s="10"/>
      <c r="FA63" s="10"/>
      <c r="FB63" s="10"/>
      <c r="FC63" s="10"/>
      <c r="FD63" s="10"/>
      <c r="FE63" s="10"/>
      <c r="FF63" s="10"/>
      <c r="FG63" s="10"/>
      <c r="FH63" s="10"/>
      <c r="FI63" s="10"/>
      <c r="FJ63" s="10"/>
      <c r="FK63" s="10"/>
    </row>
    <row r="64" spans="1:167" s="8" customFormat="1" ht="14.25" customHeight="1">
      <c r="A64" s="11"/>
      <c r="B64" s="66"/>
      <c r="C64" s="46"/>
      <c r="D64" s="38"/>
      <c r="E64" s="38"/>
      <c r="F64" s="38"/>
      <c r="G64" s="63"/>
      <c r="H64" s="63"/>
      <c r="I64" s="59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/>
      <c r="EL64" s="10"/>
      <c r="EM64" s="10"/>
      <c r="EN64" s="10"/>
      <c r="EO64" s="10"/>
      <c r="EP64" s="10"/>
      <c r="EQ64" s="10"/>
      <c r="ER64" s="10"/>
      <c r="ES64" s="10"/>
      <c r="ET64" s="10"/>
      <c r="EU64" s="10"/>
      <c r="EV64" s="10"/>
      <c r="EW64" s="10"/>
      <c r="EX64" s="10"/>
      <c r="EY64" s="10"/>
      <c r="EZ64" s="10"/>
      <c r="FA64" s="10"/>
      <c r="FB64" s="10"/>
      <c r="FC64" s="10"/>
      <c r="FD64" s="10"/>
      <c r="FE64" s="10"/>
      <c r="FF64" s="10"/>
      <c r="FG64" s="10"/>
      <c r="FH64" s="10"/>
      <c r="FI64" s="10"/>
      <c r="FJ64" s="10"/>
      <c r="FK64" s="10"/>
    </row>
    <row r="65" spans="1:167" s="8" customFormat="1" ht="32.25" customHeight="1">
      <c r="A65" s="11"/>
      <c r="B65" s="67" t="s">
        <v>42</v>
      </c>
      <c r="C65" s="54">
        <v>922</v>
      </c>
      <c r="D65" s="68" t="s">
        <v>23</v>
      </c>
      <c r="E65" s="68"/>
      <c r="F65" s="68"/>
      <c r="G65" s="58">
        <f>G67+G75+G79+G83+G71</f>
        <v>2133.2</v>
      </c>
      <c r="H65" s="58">
        <f>H67+H75+H79+H83+H71</f>
        <v>2104.7999999999997</v>
      </c>
      <c r="I65" s="59">
        <f t="shared" si="0"/>
        <v>98.66866679167448</v>
      </c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  <c r="DU65" s="10"/>
      <c r="DV65" s="10"/>
      <c r="DW65" s="10"/>
      <c r="DX65" s="10"/>
      <c r="DY65" s="10"/>
      <c r="DZ65" s="10"/>
      <c r="EA65" s="10"/>
      <c r="EB65" s="10"/>
      <c r="EC65" s="10"/>
      <c r="ED65" s="10"/>
      <c r="EE65" s="10"/>
      <c r="EF65" s="10"/>
      <c r="EG65" s="10"/>
      <c r="EH65" s="10"/>
      <c r="EI65" s="10"/>
      <c r="EJ65" s="10"/>
      <c r="EK65" s="10"/>
      <c r="EL65" s="10"/>
      <c r="EM65" s="10"/>
      <c r="EN65" s="10"/>
      <c r="EO65" s="10"/>
      <c r="EP65" s="10"/>
      <c r="EQ65" s="10"/>
      <c r="ER65" s="10"/>
      <c r="ES65" s="10"/>
      <c r="ET65" s="10"/>
      <c r="EU65" s="10"/>
      <c r="EV65" s="10"/>
      <c r="EW65" s="10"/>
      <c r="EX65" s="10"/>
      <c r="EY65" s="10"/>
      <c r="EZ65" s="10"/>
      <c r="FA65" s="10"/>
      <c r="FB65" s="10"/>
      <c r="FC65" s="10"/>
      <c r="FD65" s="10"/>
      <c r="FE65" s="10"/>
      <c r="FF65" s="10"/>
      <c r="FG65" s="10"/>
      <c r="FH65" s="10"/>
      <c r="FI65" s="10"/>
      <c r="FJ65" s="10"/>
      <c r="FK65" s="10"/>
    </row>
    <row r="66" spans="1:167" s="8" customFormat="1" ht="20.25" customHeight="1">
      <c r="A66" s="11"/>
      <c r="B66" s="67"/>
      <c r="C66" s="54"/>
      <c r="D66" s="68"/>
      <c r="E66" s="68"/>
      <c r="F66" s="68"/>
      <c r="G66" s="58"/>
      <c r="H66" s="58"/>
      <c r="I66" s="59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10"/>
      <c r="DU66" s="10"/>
      <c r="DV66" s="10"/>
      <c r="DW66" s="10"/>
      <c r="DX66" s="10"/>
      <c r="DY66" s="10"/>
      <c r="DZ66" s="10"/>
      <c r="EA66" s="10"/>
      <c r="EB66" s="10"/>
      <c r="EC66" s="10"/>
      <c r="ED66" s="10"/>
      <c r="EE66" s="10"/>
      <c r="EF66" s="10"/>
      <c r="EG66" s="10"/>
      <c r="EH66" s="10"/>
      <c r="EI66" s="10"/>
      <c r="EJ66" s="10"/>
      <c r="EK66" s="10"/>
      <c r="EL66" s="10"/>
      <c r="EM66" s="10"/>
      <c r="EN66" s="10"/>
      <c r="EO66" s="10"/>
      <c r="EP66" s="10"/>
      <c r="EQ66" s="10"/>
      <c r="ER66" s="10"/>
      <c r="ES66" s="10"/>
      <c r="ET66" s="10"/>
      <c r="EU66" s="10"/>
      <c r="EV66" s="10"/>
      <c r="EW66" s="10"/>
      <c r="EX66" s="10"/>
      <c r="EY66" s="10"/>
      <c r="EZ66" s="10"/>
      <c r="FA66" s="10"/>
      <c r="FB66" s="10"/>
      <c r="FC66" s="10"/>
      <c r="FD66" s="10"/>
      <c r="FE66" s="10"/>
      <c r="FF66" s="10"/>
      <c r="FG66" s="10"/>
      <c r="FH66" s="10"/>
      <c r="FI66" s="10"/>
      <c r="FJ66" s="10"/>
      <c r="FK66" s="10"/>
    </row>
    <row r="67" spans="1:167" s="8" customFormat="1" ht="61.5" customHeight="1">
      <c r="A67" s="11"/>
      <c r="B67" s="62" t="s">
        <v>102</v>
      </c>
      <c r="C67" s="46">
        <v>922</v>
      </c>
      <c r="D67" s="38" t="s">
        <v>23</v>
      </c>
      <c r="E67" s="38" t="s">
        <v>124</v>
      </c>
      <c r="F67" s="38"/>
      <c r="G67" s="58">
        <f>G68</f>
        <v>2000</v>
      </c>
      <c r="H67" s="58">
        <f>H68</f>
        <v>1972.4</v>
      </c>
      <c r="I67" s="59">
        <f t="shared" si="0"/>
        <v>98.62</v>
      </c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  <c r="DT67" s="10"/>
      <c r="DU67" s="10"/>
      <c r="DV67" s="10"/>
      <c r="DW67" s="10"/>
      <c r="DX67" s="10"/>
      <c r="DY67" s="10"/>
      <c r="DZ67" s="10"/>
      <c r="EA67" s="10"/>
      <c r="EB67" s="10"/>
      <c r="EC67" s="10"/>
      <c r="ED67" s="10"/>
      <c r="EE67" s="10"/>
      <c r="EF67" s="10"/>
      <c r="EG67" s="10"/>
      <c r="EH67" s="10"/>
      <c r="EI67" s="10"/>
      <c r="EJ67" s="10"/>
      <c r="EK67" s="10"/>
      <c r="EL67" s="10"/>
      <c r="EM67" s="10"/>
      <c r="EN67" s="10"/>
      <c r="EO67" s="10"/>
      <c r="EP67" s="10"/>
      <c r="EQ67" s="10"/>
      <c r="ER67" s="10"/>
      <c r="ES67" s="10"/>
      <c r="ET67" s="10"/>
      <c r="EU67" s="10"/>
      <c r="EV67" s="10"/>
      <c r="EW67" s="10"/>
      <c r="EX67" s="10"/>
      <c r="EY67" s="10"/>
      <c r="EZ67" s="10"/>
      <c r="FA67" s="10"/>
      <c r="FB67" s="10"/>
      <c r="FC67" s="10"/>
      <c r="FD67" s="10"/>
      <c r="FE67" s="10"/>
      <c r="FF67" s="10"/>
      <c r="FG67" s="10"/>
      <c r="FH67" s="10"/>
      <c r="FI67" s="10"/>
      <c r="FJ67" s="10"/>
      <c r="FK67" s="10"/>
    </row>
    <row r="68" spans="1:167" s="8" customFormat="1" ht="43.5" customHeight="1">
      <c r="A68" s="11"/>
      <c r="B68" s="64" t="s">
        <v>97</v>
      </c>
      <c r="C68" s="46">
        <v>922</v>
      </c>
      <c r="D68" s="38" t="s">
        <v>23</v>
      </c>
      <c r="E68" s="38" t="s">
        <v>124</v>
      </c>
      <c r="F68" s="38" t="s">
        <v>96</v>
      </c>
      <c r="G68" s="63">
        <f>G69</f>
        <v>2000</v>
      </c>
      <c r="H68" s="63">
        <f>H69</f>
        <v>1972.4</v>
      </c>
      <c r="I68" s="59">
        <f t="shared" si="0"/>
        <v>98.62</v>
      </c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  <c r="DU68" s="10"/>
      <c r="DV68" s="10"/>
      <c r="DW68" s="10"/>
      <c r="DX68" s="10"/>
      <c r="DY68" s="10"/>
      <c r="DZ68" s="10"/>
      <c r="EA68" s="10"/>
      <c r="EB68" s="10"/>
      <c r="EC68" s="10"/>
      <c r="ED68" s="10"/>
      <c r="EE68" s="10"/>
      <c r="EF68" s="10"/>
      <c r="EG68" s="10"/>
      <c r="EH68" s="10"/>
      <c r="EI68" s="10"/>
      <c r="EJ68" s="10"/>
      <c r="EK68" s="10"/>
      <c r="EL68" s="10"/>
      <c r="EM68" s="10"/>
      <c r="EN68" s="10"/>
      <c r="EO68" s="10"/>
      <c r="EP68" s="10"/>
      <c r="EQ68" s="10"/>
      <c r="ER68" s="10"/>
      <c r="ES68" s="10"/>
      <c r="ET68" s="10"/>
      <c r="EU68" s="10"/>
      <c r="EV68" s="10"/>
      <c r="EW68" s="10"/>
      <c r="EX68" s="10"/>
      <c r="EY68" s="10"/>
      <c r="EZ68" s="10"/>
      <c r="FA68" s="10"/>
      <c r="FB68" s="10"/>
      <c r="FC68" s="10"/>
      <c r="FD68" s="10"/>
      <c r="FE68" s="10"/>
      <c r="FF68" s="10"/>
      <c r="FG68" s="10"/>
      <c r="FH68" s="10"/>
      <c r="FI68" s="10"/>
      <c r="FJ68" s="10"/>
      <c r="FK68" s="10"/>
    </row>
    <row r="69" spans="1:167" s="8" customFormat="1" ht="48.75" customHeight="1">
      <c r="A69" s="11"/>
      <c r="B69" s="64" t="s">
        <v>79</v>
      </c>
      <c r="C69" s="46">
        <v>922</v>
      </c>
      <c r="D69" s="38" t="s">
        <v>23</v>
      </c>
      <c r="E69" s="38" t="s">
        <v>124</v>
      </c>
      <c r="F69" s="38" t="s">
        <v>62</v>
      </c>
      <c r="G69" s="63">
        <f>600+1400</f>
        <v>2000</v>
      </c>
      <c r="H69" s="63">
        <v>1972.4</v>
      </c>
      <c r="I69" s="59">
        <f t="shared" si="0"/>
        <v>98.62</v>
      </c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0"/>
      <c r="DL69" s="10"/>
      <c r="DM69" s="10"/>
      <c r="DN69" s="10"/>
      <c r="DO69" s="10"/>
      <c r="DP69" s="10"/>
      <c r="DQ69" s="10"/>
      <c r="DR69" s="10"/>
      <c r="DS69" s="10"/>
      <c r="DT69" s="10"/>
      <c r="DU69" s="10"/>
      <c r="DV69" s="10"/>
      <c r="DW69" s="10"/>
      <c r="DX69" s="10"/>
      <c r="DY69" s="10"/>
      <c r="DZ69" s="10"/>
      <c r="EA69" s="10"/>
      <c r="EB69" s="10"/>
      <c r="EC69" s="10"/>
      <c r="ED69" s="10"/>
      <c r="EE69" s="10"/>
      <c r="EF69" s="10"/>
      <c r="EG69" s="10"/>
      <c r="EH69" s="10"/>
      <c r="EI69" s="10"/>
      <c r="EJ69" s="10"/>
      <c r="EK69" s="10"/>
      <c r="EL69" s="10"/>
      <c r="EM69" s="10"/>
      <c r="EN69" s="10"/>
      <c r="EO69" s="10"/>
      <c r="EP69" s="10"/>
      <c r="EQ69" s="10"/>
      <c r="ER69" s="10"/>
      <c r="ES69" s="10"/>
      <c r="ET69" s="10"/>
      <c r="EU69" s="10"/>
      <c r="EV69" s="10"/>
      <c r="EW69" s="10"/>
      <c r="EX69" s="10"/>
      <c r="EY69" s="10"/>
      <c r="EZ69" s="10"/>
      <c r="FA69" s="10"/>
      <c r="FB69" s="10"/>
      <c r="FC69" s="10"/>
      <c r="FD69" s="10"/>
      <c r="FE69" s="10"/>
      <c r="FF69" s="10"/>
      <c r="FG69" s="10"/>
      <c r="FH69" s="10"/>
      <c r="FI69" s="10"/>
      <c r="FJ69" s="10"/>
      <c r="FK69" s="10"/>
    </row>
    <row r="70" spans="1:167" s="8" customFormat="1" ht="13.5" customHeight="1">
      <c r="A70" s="11"/>
      <c r="B70" s="64"/>
      <c r="C70" s="46"/>
      <c r="D70" s="38"/>
      <c r="E70" s="38"/>
      <c r="F70" s="38"/>
      <c r="G70" s="63"/>
      <c r="H70" s="63"/>
      <c r="I70" s="59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10"/>
      <c r="DT70" s="10"/>
      <c r="DU70" s="10"/>
      <c r="DV70" s="10"/>
      <c r="DW70" s="10"/>
      <c r="DX70" s="10"/>
      <c r="DY70" s="10"/>
      <c r="DZ70" s="10"/>
      <c r="EA70" s="10"/>
      <c r="EB70" s="10"/>
      <c r="EC70" s="10"/>
      <c r="ED70" s="10"/>
      <c r="EE70" s="10"/>
      <c r="EF70" s="10"/>
      <c r="EG70" s="10"/>
      <c r="EH70" s="10"/>
      <c r="EI70" s="10"/>
      <c r="EJ70" s="10"/>
      <c r="EK70" s="10"/>
      <c r="EL70" s="10"/>
      <c r="EM70" s="10"/>
      <c r="EN70" s="10"/>
      <c r="EO70" s="10"/>
      <c r="EP70" s="10"/>
      <c r="EQ70" s="10"/>
      <c r="ER70" s="10"/>
      <c r="ES70" s="10"/>
      <c r="ET70" s="10"/>
      <c r="EU70" s="10"/>
      <c r="EV70" s="10"/>
      <c r="EW70" s="10"/>
      <c r="EX70" s="10"/>
      <c r="EY70" s="10"/>
      <c r="EZ70" s="10"/>
      <c r="FA70" s="10"/>
      <c r="FB70" s="10"/>
      <c r="FC70" s="10"/>
      <c r="FD70" s="10"/>
      <c r="FE70" s="10"/>
      <c r="FF70" s="10"/>
      <c r="FG70" s="10"/>
      <c r="FH70" s="10"/>
      <c r="FI70" s="10"/>
      <c r="FJ70" s="10"/>
      <c r="FK70" s="10"/>
    </row>
    <row r="71" spans="1:167" s="8" customFormat="1" ht="66.75" customHeight="1">
      <c r="A71" s="11"/>
      <c r="B71" s="62" t="s">
        <v>159</v>
      </c>
      <c r="C71" s="46">
        <v>922</v>
      </c>
      <c r="D71" s="38" t="s">
        <v>23</v>
      </c>
      <c r="E71" s="38" t="s">
        <v>158</v>
      </c>
      <c r="F71" s="38"/>
      <c r="G71" s="63">
        <f>G72</f>
        <v>53.2</v>
      </c>
      <c r="H71" s="63">
        <f>H72</f>
        <v>53.2</v>
      </c>
      <c r="I71" s="59">
        <f t="shared" si="0"/>
        <v>100</v>
      </c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10"/>
      <c r="DL71" s="10"/>
      <c r="DM71" s="10"/>
      <c r="DN71" s="10"/>
      <c r="DO71" s="10"/>
      <c r="DP71" s="10"/>
      <c r="DQ71" s="10"/>
      <c r="DR71" s="10"/>
      <c r="DS71" s="10"/>
      <c r="DT71" s="10"/>
      <c r="DU71" s="10"/>
      <c r="DV71" s="10"/>
      <c r="DW71" s="10"/>
      <c r="DX71" s="10"/>
      <c r="DY71" s="10"/>
      <c r="DZ71" s="10"/>
      <c r="EA71" s="10"/>
      <c r="EB71" s="10"/>
      <c r="EC71" s="10"/>
      <c r="ED71" s="10"/>
      <c r="EE71" s="10"/>
      <c r="EF71" s="10"/>
      <c r="EG71" s="10"/>
      <c r="EH71" s="10"/>
      <c r="EI71" s="10"/>
      <c r="EJ71" s="10"/>
      <c r="EK71" s="10"/>
      <c r="EL71" s="10"/>
      <c r="EM71" s="10"/>
      <c r="EN71" s="10"/>
      <c r="EO71" s="10"/>
      <c r="EP71" s="10"/>
      <c r="EQ71" s="10"/>
      <c r="ER71" s="10"/>
      <c r="ES71" s="10"/>
      <c r="ET71" s="10"/>
      <c r="EU71" s="10"/>
      <c r="EV71" s="10"/>
      <c r="EW71" s="10"/>
      <c r="EX71" s="10"/>
      <c r="EY71" s="10"/>
      <c r="EZ71" s="10"/>
      <c r="FA71" s="10"/>
      <c r="FB71" s="10"/>
      <c r="FC71" s="10"/>
      <c r="FD71" s="10"/>
      <c r="FE71" s="10"/>
      <c r="FF71" s="10"/>
      <c r="FG71" s="10"/>
      <c r="FH71" s="10"/>
      <c r="FI71" s="10"/>
      <c r="FJ71" s="10"/>
      <c r="FK71" s="10"/>
    </row>
    <row r="72" spans="1:167" s="8" customFormat="1" ht="51" customHeight="1">
      <c r="A72" s="11"/>
      <c r="B72" s="64" t="s">
        <v>97</v>
      </c>
      <c r="C72" s="46">
        <v>922</v>
      </c>
      <c r="D72" s="38" t="s">
        <v>23</v>
      </c>
      <c r="E72" s="38" t="s">
        <v>158</v>
      </c>
      <c r="F72" s="38" t="s">
        <v>96</v>
      </c>
      <c r="G72" s="63">
        <f>G73</f>
        <v>53.2</v>
      </c>
      <c r="H72" s="63">
        <f>H73</f>
        <v>53.2</v>
      </c>
      <c r="I72" s="59">
        <f t="shared" si="0"/>
        <v>100</v>
      </c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  <c r="DL72" s="10"/>
      <c r="DM72" s="10"/>
      <c r="DN72" s="10"/>
      <c r="DO72" s="10"/>
      <c r="DP72" s="10"/>
      <c r="DQ72" s="10"/>
      <c r="DR72" s="10"/>
      <c r="DS72" s="10"/>
      <c r="DT72" s="10"/>
      <c r="DU72" s="10"/>
      <c r="DV72" s="10"/>
      <c r="DW72" s="10"/>
      <c r="DX72" s="10"/>
      <c r="DY72" s="10"/>
      <c r="DZ72" s="10"/>
      <c r="EA72" s="10"/>
      <c r="EB72" s="10"/>
      <c r="EC72" s="10"/>
      <c r="ED72" s="10"/>
      <c r="EE72" s="10"/>
      <c r="EF72" s="10"/>
      <c r="EG72" s="10"/>
      <c r="EH72" s="10"/>
      <c r="EI72" s="10"/>
      <c r="EJ72" s="10"/>
      <c r="EK72" s="10"/>
      <c r="EL72" s="10"/>
      <c r="EM72" s="10"/>
      <c r="EN72" s="10"/>
      <c r="EO72" s="10"/>
      <c r="EP72" s="10"/>
      <c r="EQ72" s="10"/>
      <c r="ER72" s="10"/>
      <c r="ES72" s="10"/>
      <c r="ET72" s="10"/>
      <c r="EU72" s="10"/>
      <c r="EV72" s="10"/>
      <c r="EW72" s="10"/>
      <c r="EX72" s="10"/>
      <c r="EY72" s="10"/>
      <c r="EZ72" s="10"/>
      <c r="FA72" s="10"/>
      <c r="FB72" s="10"/>
      <c r="FC72" s="10"/>
      <c r="FD72" s="10"/>
      <c r="FE72" s="10"/>
      <c r="FF72" s="10"/>
      <c r="FG72" s="10"/>
      <c r="FH72" s="10"/>
      <c r="FI72" s="10"/>
      <c r="FJ72" s="10"/>
      <c r="FK72" s="10"/>
    </row>
    <row r="73" spans="1:167" s="8" customFormat="1" ht="42.75" customHeight="1">
      <c r="A73" s="11"/>
      <c r="B73" s="64" t="s">
        <v>79</v>
      </c>
      <c r="C73" s="46">
        <v>922</v>
      </c>
      <c r="D73" s="38" t="s">
        <v>23</v>
      </c>
      <c r="E73" s="38" t="s">
        <v>158</v>
      </c>
      <c r="F73" s="38" t="s">
        <v>62</v>
      </c>
      <c r="G73" s="63">
        <v>53.2</v>
      </c>
      <c r="H73" s="63">
        <v>53.2</v>
      </c>
      <c r="I73" s="59">
        <f t="shared" si="0"/>
        <v>100</v>
      </c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  <c r="DL73" s="10"/>
      <c r="DM73" s="10"/>
      <c r="DN73" s="10"/>
      <c r="DO73" s="10"/>
      <c r="DP73" s="10"/>
      <c r="DQ73" s="10"/>
      <c r="DR73" s="10"/>
      <c r="DS73" s="10"/>
      <c r="DT73" s="10"/>
      <c r="DU73" s="10"/>
      <c r="DV73" s="10"/>
      <c r="DW73" s="10"/>
      <c r="DX73" s="10"/>
      <c r="DY73" s="10"/>
      <c r="DZ73" s="10"/>
      <c r="EA73" s="10"/>
      <c r="EB73" s="10"/>
      <c r="EC73" s="10"/>
      <c r="ED73" s="10"/>
      <c r="EE73" s="10"/>
      <c r="EF73" s="10"/>
      <c r="EG73" s="10"/>
      <c r="EH73" s="10"/>
      <c r="EI73" s="10"/>
      <c r="EJ73" s="10"/>
      <c r="EK73" s="10"/>
      <c r="EL73" s="10"/>
      <c r="EM73" s="10"/>
      <c r="EN73" s="10"/>
      <c r="EO73" s="10"/>
      <c r="EP73" s="10"/>
      <c r="EQ73" s="10"/>
      <c r="ER73" s="10"/>
      <c r="ES73" s="10"/>
      <c r="ET73" s="10"/>
      <c r="EU73" s="10"/>
      <c r="EV73" s="10"/>
      <c r="EW73" s="10"/>
      <c r="EX73" s="10"/>
      <c r="EY73" s="10"/>
      <c r="EZ73" s="10"/>
      <c r="FA73" s="10"/>
      <c r="FB73" s="10"/>
      <c r="FC73" s="10"/>
      <c r="FD73" s="10"/>
      <c r="FE73" s="10"/>
      <c r="FF73" s="10"/>
      <c r="FG73" s="10"/>
      <c r="FH73" s="10"/>
      <c r="FI73" s="10"/>
      <c r="FJ73" s="10"/>
      <c r="FK73" s="10"/>
    </row>
    <row r="74" spans="1:167" s="8" customFormat="1" ht="10.5" customHeight="1">
      <c r="A74" s="11"/>
      <c r="B74" s="64"/>
      <c r="C74" s="46"/>
      <c r="D74" s="38"/>
      <c r="E74" s="38"/>
      <c r="F74" s="38"/>
      <c r="G74" s="63"/>
      <c r="H74" s="63"/>
      <c r="I74" s="59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  <c r="DL74" s="10"/>
      <c r="DM74" s="10"/>
      <c r="DN74" s="10"/>
      <c r="DO74" s="10"/>
      <c r="DP74" s="10"/>
      <c r="DQ74" s="10"/>
      <c r="DR74" s="10"/>
      <c r="DS74" s="10"/>
      <c r="DT74" s="10"/>
      <c r="DU74" s="10"/>
      <c r="DV74" s="10"/>
      <c r="DW74" s="10"/>
      <c r="DX74" s="10"/>
      <c r="DY74" s="10"/>
      <c r="DZ74" s="10"/>
      <c r="EA74" s="10"/>
      <c r="EB74" s="10"/>
      <c r="EC74" s="10"/>
      <c r="ED74" s="10"/>
      <c r="EE74" s="10"/>
      <c r="EF74" s="10"/>
      <c r="EG74" s="10"/>
      <c r="EH74" s="10"/>
      <c r="EI74" s="10"/>
      <c r="EJ74" s="10"/>
      <c r="EK74" s="10"/>
      <c r="EL74" s="10"/>
      <c r="EM74" s="10"/>
      <c r="EN74" s="10"/>
      <c r="EO74" s="10"/>
      <c r="EP74" s="10"/>
      <c r="EQ74" s="10"/>
      <c r="ER74" s="10"/>
      <c r="ES74" s="10"/>
      <c r="ET74" s="10"/>
      <c r="EU74" s="10"/>
      <c r="EV74" s="10"/>
      <c r="EW74" s="10"/>
      <c r="EX74" s="10"/>
      <c r="EY74" s="10"/>
      <c r="EZ74" s="10"/>
      <c r="FA74" s="10"/>
      <c r="FB74" s="10"/>
      <c r="FC74" s="10"/>
      <c r="FD74" s="10"/>
      <c r="FE74" s="10"/>
      <c r="FF74" s="10"/>
      <c r="FG74" s="10"/>
      <c r="FH74" s="10"/>
      <c r="FI74" s="10"/>
      <c r="FJ74" s="10"/>
      <c r="FK74" s="10"/>
    </row>
    <row r="75" spans="1:167" s="8" customFormat="1" ht="84.75" customHeight="1">
      <c r="A75" s="11"/>
      <c r="B75" s="67" t="s">
        <v>108</v>
      </c>
      <c r="C75" s="46">
        <v>922</v>
      </c>
      <c r="D75" s="38" t="s">
        <v>23</v>
      </c>
      <c r="E75" s="38" t="s">
        <v>130</v>
      </c>
      <c r="F75" s="38"/>
      <c r="G75" s="69">
        <f>G77</f>
        <v>32</v>
      </c>
      <c r="H75" s="69">
        <f>H77</f>
        <v>31.7</v>
      </c>
      <c r="I75" s="59">
        <f t="shared" si="0"/>
        <v>99.0625</v>
      </c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  <c r="DC75" s="10"/>
      <c r="DD75" s="10"/>
      <c r="DE75" s="10"/>
      <c r="DF75" s="10"/>
      <c r="DG75" s="10"/>
      <c r="DH75" s="10"/>
      <c r="DI75" s="10"/>
      <c r="DJ75" s="10"/>
      <c r="DK75" s="10"/>
      <c r="DL75" s="10"/>
      <c r="DM75" s="10"/>
      <c r="DN75" s="10"/>
      <c r="DO75" s="10"/>
      <c r="DP75" s="10"/>
      <c r="DQ75" s="10"/>
      <c r="DR75" s="10"/>
      <c r="DS75" s="10"/>
      <c r="DT75" s="10"/>
      <c r="DU75" s="10"/>
      <c r="DV75" s="10"/>
      <c r="DW75" s="10"/>
      <c r="DX75" s="10"/>
      <c r="DY75" s="10"/>
      <c r="DZ75" s="10"/>
      <c r="EA75" s="10"/>
      <c r="EB75" s="10"/>
      <c r="EC75" s="10"/>
      <c r="ED75" s="10"/>
      <c r="EE75" s="10"/>
      <c r="EF75" s="10"/>
      <c r="EG75" s="10"/>
      <c r="EH75" s="10"/>
      <c r="EI75" s="10"/>
      <c r="EJ75" s="10"/>
      <c r="EK75" s="10"/>
      <c r="EL75" s="10"/>
      <c r="EM75" s="10"/>
      <c r="EN75" s="10"/>
      <c r="EO75" s="10"/>
      <c r="EP75" s="10"/>
      <c r="EQ75" s="10"/>
      <c r="ER75" s="10"/>
      <c r="ES75" s="10"/>
      <c r="ET75" s="10"/>
      <c r="EU75" s="10"/>
      <c r="EV75" s="10"/>
      <c r="EW75" s="10"/>
      <c r="EX75" s="10"/>
      <c r="EY75" s="10"/>
      <c r="EZ75" s="10"/>
      <c r="FA75" s="10"/>
      <c r="FB75" s="10"/>
      <c r="FC75" s="10"/>
      <c r="FD75" s="10"/>
      <c r="FE75" s="10"/>
      <c r="FF75" s="10"/>
      <c r="FG75" s="10"/>
      <c r="FH75" s="10"/>
      <c r="FI75" s="10"/>
      <c r="FJ75" s="10"/>
      <c r="FK75" s="10"/>
    </row>
    <row r="76" spans="1:167" s="8" customFormat="1" ht="42.75" customHeight="1">
      <c r="A76" s="11"/>
      <c r="B76" s="64" t="s">
        <v>97</v>
      </c>
      <c r="C76" s="46">
        <v>922</v>
      </c>
      <c r="D76" s="38" t="s">
        <v>23</v>
      </c>
      <c r="E76" s="38" t="s">
        <v>130</v>
      </c>
      <c r="F76" s="38" t="s">
        <v>96</v>
      </c>
      <c r="G76" s="70">
        <f>G77</f>
        <v>32</v>
      </c>
      <c r="H76" s="70">
        <f>H77</f>
        <v>31.7</v>
      </c>
      <c r="I76" s="59">
        <f aca="true" t="shared" si="1" ref="I76:I139">H76/G76%</f>
        <v>99.0625</v>
      </c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  <c r="EV76" s="10"/>
      <c r="EW76" s="10"/>
      <c r="EX76" s="10"/>
      <c r="EY76" s="10"/>
      <c r="EZ76" s="10"/>
      <c r="FA76" s="10"/>
      <c r="FB76" s="10"/>
      <c r="FC76" s="10"/>
      <c r="FD76" s="10"/>
      <c r="FE76" s="10"/>
      <c r="FF76" s="10"/>
      <c r="FG76" s="10"/>
      <c r="FH76" s="10"/>
      <c r="FI76" s="10"/>
      <c r="FJ76" s="10"/>
      <c r="FK76" s="10"/>
    </row>
    <row r="77" spans="1:167" s="8" customFormat="1" ht="51" customHeight="1">
      <c r="A77" s="11"/>
      <c r="B77" s="64" t="s">
        <v>79</v>
      </c>
      <c r="C77" s="46">
        <v>922</v>
      </c>
      <c r="D77" s="38" t="s">
        <v>23</v>
      </c>
      <c r="E77" s="38" t="s">
        <v>130</v>
      </c>
      <c r="F77" s="38" t="s">
        <v>62</v>
      </c>
      <c r="G77" s="70">
        <v>32</v>
      </c>
      <c r="H77" s="70">
        <v>31.7</v>
      </c>
      <c r="I77" s="59">
        <f t="shared" si="1"/>
        <v>99.0625</v>
      </c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0"/>
      <c r="DB77" s="10"/>
      <c r="DC77" s="10"/>
      <c r="DD77" s="10"/>
      <c r="DE77" s="10"/>
      <c r="DF77" s="10"/>
      <c r="DG77" s="10"/>
      <c r="DH77" s="10"/>
      <c r="DI77" s="10"/>
      <c r="DJ77" s="10"/>
      <c r="DK77" s="10"/>
      <c r="DL77" s="10"/>
      <c r="DM77" s="10"/>
      <c r="DN77" s="10"/>
      <c r="DO77" s="10"/>
      <c r="DP77" s="10"/>
      <c r="DQ77" s="10"/>
      <c r="DR77" s="10"/>
      <c r="DS77" s="10"/>
      <c r="DT77" s="10"/>
      <c r="DU77" s="10"/>
      <c r="DV77" s="10"/>
      <c r="DW77" s="10"/>
      <c r="DX77" s="10"/>
      <c r="DY77" s="10"/>
      <c r="DZ77" s="10"/>
      <c r="EA77" s="10"/>
      <c r="EB77" s="10"/>
      <c r="EC77" s="10"/>
      <c r="ED77" s="10"/>
      <c r="EE77" s="10"/>
      <c r="EF77" s="10"/>
      <c r="EG77" s="10"/>
      <c r="EH77" s="10"/>
      <c r="EI77" s="10"/>
      <c r="EJ77" s="10"/>
      <c r="EK77" s="10"/>
      <c r="EL77" s="10"/>
      <c r="EM77" s="10"/>
      <c r="EN77" s="10"/>
      <c r="EO77" s="10"/>
      <c r="EP77" s="10"/>
      <c r="EQ77" s="10"/>
      <c r="ER77" s="10"/>
      <c r="ES77" s="10"/>
      <c r="ET77" s="10"/>
      <c r="EU77" s="10"/>
      <c r="EV77" s="10"/>
      <c r="EW77" s="10"/>
      <c r="EX77" s="10"/>
      <c r="EY77" s="10"/>
      <c r="EZ77" s="10"/>
      <c r="FA77" s="10"/>
      <c r="FB77" s="10"/>
      <c r="FC77" s="10"/>
      <c r="FD77" s="10"/>
      <c r="FE77" s="10"/>
      <c r="FF77" s="10"/>
      <c r="FG77" s="10"/>
      <c r="FH77" s="10"/>
      <c r="FI77" s="10"/>
      <c r="FJ77" s="10"/>
      <c r="FK77" s="10"/>
    </row>
    <row r="78" spans="1:167" s="8" customFormat="1" ht="15" customHeight="1">
      <c r="A78" s="11"/>
      <c r="B78" s="64"/>
      <c r="C78" s="46"/>
      <c r="D78" s="38"/>
      <c r="E78" s="38"/>
      <c r="F78" s="38"/>
      <c r="G78" s="69"/>
      <c r="H78" s="69"/>
      <c r="I78" s="59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  <c r="CZ78" s="10"/>
      <c r="DA78" s="10"/>
      <c r="DB78" s="10"/>
      <c r="DC78" s="10"/>
      <c r="DD78" s="10"/>
      <c r="DE78" s="10"/>
      <c r="DF78" s="10"/>
      <c r="DG78" s="10"/>
      <c r="DH78" s="10"/>
      <c r="DI78" s="10"/>
      <c r="DJ78" s="10"/>
      <c r="DK78" s="10"/>
      <c r="DL78" s="10"/>
      <c r="DM78" s="10"/>
      <c r="DN78" s="10"/>
      <c r="DO78" s="10"/>
      <c r="DP78" s="10"/>
      <c r="DQ78" s="10"/>
      <c r="DR78" s="10"/>
      <c r="DS78" s="10"/>
      <c r="DT78" s="10"/>
      <c r="DU78" s="10"/>
      <c r="DV78" s="10"/>
      <c r="DW78" s="10"/>
      <c r="DX78" s="10"/>
      <c r="DY78" s="10"/>
      <c r="DZ78" s="10"/>
      <c r="EA78" s="10"/>
      <c r="EB78" s="10"/>
      <c r="EC78" s="10"/>
      <c r="ED78" s="10"/>
      <c r="EE78" s="10"/>
      <c r="EF78" s="10"/>
      <c r="EG78" s="10"/>
      <c r="EH78" s="10"/>
      <c r="EI78" s="10"/>
      <c r="EJ78" s="10"/>
      <c r="EK78" s="10"/>
      <c r="EL78" s="10"/>
      <c r="EM78" s="10"/>
      <c r="EN78" s="10"/>
      <c r="EO78" s="10"/>
      <c r="EP78" s="10"/>
      <c r="EQ78" s="10"/>
      <c r="ER78" s="10"/>
      <c r="ES78" s="10"/>
      <c r="ET78" s="10"/>
      <c r="EU78" s="10"/>
      <c r="EV78" s="10"/>
      <c r="EW78" s="10"/>
      <c r="EX78" s="10"/>
      <c r="EY78" s="10"/>
      <c r="EZ78" s="10"/>
      <c r="FA78" s="10"/>
      <c r="FB78" s="10"/>
      <c r="FC78" s="10"/>
      <c r="FD78" s="10"/>
      <c r="FE78" s="10"/>
      <c r="FF78" s="10"/>
      <c r="FG78" s="10"/>
      <c r="FH78" s="10"/>
      <c r="FI78" s="10"/>
      <c r="FJ78" s="10"/>
      <c r="FK78" s="10"/>
    </row>
    <row r="79" spans="1:167" s="8" customFormat="1" ht="89.25" customHeight="1">
      <c r="A79" s="11"/>
      <c r="B79" s="67" t="s">
        <v>109</v>
      </c>
      <c r="C79" s="46">
        <v>922</v>
      </c>
      <c r="D79" s="38" t="s">
        <v>23</v>
      </c>
      <c r="E79" s="38" t="s">
        <v>137</v>
      </c>
      <c r="F79" s="38"/>
      <c r="G79" s="58">
        <f>G81</f>
        <v>16</v>
      </c>
      <c r="H79" s="58">
        <f>H81</f>
        <v>15.8</v>
      </c>
      <c r="I79" s="59">
        <f t="shared" si="1"/>
        <v>98.75</v>
      </c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  <c r="DC79" s="10"/>
      <c r="DD79" s="10"/>
      <c r="DE79" s="10"/>
      <c r="DF79" s="10"/>
      <c r="DG79" s="10"/>
      <c r="DH79" s="10"/>
      <c r="DI79" s="10"/>
      <c r="DJ79" s="10"/>
      <c r="DK79" s="10"/>
      <c r="DL79" s="10"/>
      <c r="DM79" s="10"/>
      <c r="DN79" s="10"/>
      <c r="DO79" s="10"/>
      <c r="DP79" s="10"/>
      <c r="DQ79" s="10"/>
      <c r="DR79" s="10"/>
      <c r="DS79" s="10"/>
      <c r="DT79" s="10"/>
      <c r="DU79" s="10"/>
      <c r="DV79" s="10"/>
      <c r="DW79" s="10"/>
      <c r="DX79" s="10"/>
      <c r="DY79" s="10"/>
      <c r="DZ79" s="10"/>
      <c r="EA79" s="10"/>
      <c r="EB79" s="10"/>
      <c r="EC79" s="10"/>
      <c r="ED79" s="10"/>
      <c r="EE79" s="10"/>
      <c r="EF79" s="10"/>
      <c r="EG79" s="10"/>
      <c r="EH79" s="10"/>
      <c r="EI79" s="10"/>
      <c r="EJ79" s="10"/>
      <c r="EK79" s="10"/>
      <c r="EL79" s="10"/>
      <c r="EM79" s="10"/>
      <c r="EN79" s="10"/>
      <c r="EO79" s="10"/>
      <c r="EP79" s="10"/>
      <c r="EQ79" s="10"/>
      <c r="ER79" s="10"/>
      <c r="ES79" s="10"/>
      <c r="ET79" s="10"/>
      <c r="EU79" s="10"/>
      <c r="EV79" s="10"/>
      <c r="EW79" s="10"/>
      <c r="EX79" s="10"/>
      <c r="EY79" s="10"/>
      <c r="EZ79" s="10"/>
      <c r="FA79" s="10"/>
      <c r="FB79" s="10"/>
      <c r="FC79" s="10"/>
      <c r="FD79" s="10"/>
      <c r="FE79" s="10"/>
      <c r="FF79" s="10"/>
      <c r="FG79" s="10"/>
      <c r="FH79" s="10"/>
      <c r="FI79" s="10"/>
      <c r="FJ79" s="10"/>
      <c r="FK79" s="10"/>
    </row>
    <row r="80" spans="1:167" s="8" customFormat="1" ht="49.5" customHeight="1">
      <c r="A80" s="11"/>
      <c r="B80" s="64" t="s">
        <v>97</v>
      </c>
      <c r="C80" s="46">
        <v>922</v>
      </c>
      <c r="D80" s="38" t="s">
        <v>23</v>
      </c>
      <c r="E80" s="38" t="s">
        <v>137</v>
      </c>
      <c r="F80" s="38" t="s">
        <v>96</v>
      </c>
      <c r="G80" s="63">
        <f>G81</f>
        <v>16</v>
      </c>
      <c r="H80" s="63">
        <f>H81</f>
        <v>15.8</v>
      </c>
      <c r="I80" s="59">
        <f t="shared" si="1"/>
        <v>98.75</v>
      </c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  <c r="CZ80" s="10"/>
      <c r="DA80" s="10"/>
      <c r="DB80" s="10"/>
      <c r="DC80" s="10"/>
      <c r="DD80" s="10"/>
      <c r="DE80" s="10"/>
      <c r="DF80" s="10"/>
      <c r="DG80" s="10"/>
      <c r="DH80" s="10"/>
      <c r="DI80" s="10"/>
      <c r="DJ80" s="10"/>
      <c r="DK80" s="10"/>
      <c r="DL80" s="10"/>
      <c r="DM80" s="10"/>
      <c r="DN80" s="10"/>
      <c r="DO80" s="10"/>
      <c r="DP80" s="10"/>
      <c r="DQ80" s="10"/>
      <c r="DR80" s="10"/>
      <c r="DS80" s="10"/>
      <c r="DT80" s="10"/>
      <c r="DU80" s="10"/>
      <c r="DV80" s="10"/>
      <c r="DW80" s="10"/>
      <c r="DX80" s="10"/>
      <c r="DY80" s="10"/>
      <c r="DZ80" s="10"/>
      <c r="EA80" s="10"/>
      <c r="EB80" s="10"/>
      <c r="EC80" s="10"/>
      <c r="ED80" s="10"/>
      <c r="EE80" s="10"/>
      <c r="EF80" s="10"/>
      <c r="EG80" s="10"/>
      <c r="EH80" s="10"/>
      <c r="EI80" s="10"/>
      <c r="EJ80" s="10"/>
      <c r="EK80" s="10"/>
      <c r="EL80" s="10"/>
      <c r="EM80" s="10"/>
      <c r="EN80" s="10"/>
      <c r="EO80" s="10"/>
      <c r="EP80" s="10"/>
      <c r="EQ80" s="10"/>
      <c r="ER80" s="10"/>
      <c r="ES80" s="10"/>
      <c r="ET80" s="10"/>
      <c r="EU80" s="10"/>
      <c r="EV80" s="10"/>
      <c r="EW80" s="10"/>
      <c r="EX80" s="10"/>
      <c r="EY80" s="10"/>
      <c r="EZ80" s="10"/>
      <c r="FA80" s="10"/>
      <c r="FB80" s="10"/>
      <c r="FC80" s="10"/>
      <c r="FD80" s="10"/>
      <c r="FE80" s="10"/>
      <c r="FF80" s="10"/>
      <c r="FG80" s="10"/>
      <c r="FH80" s="10"/>
      <c r="FI80" s="10"/>
      <c r="FJ80" s="10"/>
      <c r="FK80" s="10"/>
    </row>
    <row r="81" spans="1:167" s="8" customFormat="1" ht="50.25" customHeight="1">
      <c r="A81" s="11"/>
      <c r="B81" s="64" t="s">
        <v>79</v>
      </c>
      <c r="C81" s="46">
        <v>922</v>
      </c>
      <c r="D81" s="38" t="s">
        <v>23</v>
      </c>
      <c r="E81" s="38" t="s">
        <v>137</v>
      </c>
      <c r="F81" s="38" t="s">
        <v>62</v>
      </c>
      <c r="G81" s="63">
        <v>16</v>
      </c>
      <c r="H81" s="63">
        <v>15.8</v>
      </c>
      <c r="I81" s="59">
        <f t="shared" si="1"/>
        <v>98.75</v>
      </c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/>
      <c r="CW81" s="10"/>
      <c r="CX81" s="10"/>
      <c r="CY81" s="10"/>
      <c r="CZ81" s="10"/>
      <c r="DA81" s="10"/>
      <c r="DB81" s="10"/>
      <c r="DC81" s="10"/>
      <c r="DD81" s="10"/>
      <c r="DE81" s="10"/>
      <c r="DF81" s="10"/>
      <c r="DG81" s="10"/>
      <c r="DH81" s="10"/>
      <c r="DI81" s="10"/>
      <c r="DJ81" s="10"/>
      <c r="DK81" s="10"/>
      <c r="DL81" s="10"/>
      <c r="DM81" s="10"/>
      <c r="DN81" s="10"/>
      <c r="DO81" s="10"/>
      <c r="DP81" s="10"/>
      <c r="DQ81" s="10"/>
      <c r="DR81" s="10"/>
      <c r="DS81" s="10"/>
      <c r="DT81" s="10"/>
      <c r="DU81" s="10"/>
      <c r="DV81" s="10"/>
      <c r="DW81" s="10"/>
      <c r="DX81" s="10"/>
      <c r="DY81" s="10"/>
      <c r="DZ81" s="10"/>
      <c r="EA81" s="10"/>
      <c r="EB81" s="10"/>
      <c r="EC81" s="10"/>
      <c r="ED81" s="10"/>
      <c r="EE81" s="10"/>
      <c r="EF81" s="10"/>
      <c r="EG81" s="10"/>
      <c r="EH81" s="10"/>
      <c r="EI81" s="10"/>
      <c r="EJ81" s="10"/>
      <c r="EK81" s="10"/>
      <c r="EL81" s="10"/>
      <c r="EM81" s="10"/>
      <c r="EN81" s="10"/>
      <c r="EO81" s="10"/>
      <c r="EP81" s="10"/>
      <c r="EQ81" s="10"/>
      <c r="ER81" s="10"/>
      <c r="ES81" s="10"/>
      <c r="ET81" s="10"/>
      <c r="EU81" s="10"/>
      <c r="EV81" s="10"/>
      <c r="EW81" s="10"/>
      <c r="EX81" s="10"/>
      <c r="EY81" s="10"/>
      <c r="EZ81" s="10"/>
      <c r="FA81" s="10"/>
      <c r="FB81" s="10"/>
      <c r="FC81" s="10"/>
      <c r="FD81" s="10"/>
      <c r="FE81" s="10"/>
      <c r="FF81" s="10"/>
      <c r="FG81" s="10"/>
      <c r="FH81" s="10"/>
      <c r="FI81" s="10"/>
      <c r="FJ81" s="10"/>
      <c r="FK81" s="10"/>
    </row>
    <row r="82" spans="1:167" s="8" customFormat="1" ht="21.75" customHeight="1">
      <c r="A82" s="11"/>
      <c r="B82" s="64"/>
      <c r="C82" s="46"/>
      <c r="D82" s="38"/>
      <c r="E82" s="38"/>
      <c r="F82" s="38"/>
      <c r="G82" s="58"/>
      <c r="H82" s="58"/>
      <c r="I82" s="59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  <c r="CX82" s="10"/>
      <c r="CY82" s="10"/>
      <c r="CZ82" s="10"/>
      <c r="DA82" s="10"/>
      <c r="DB82" s="10"/>
      <c r="DC82" s="10"/>
      <c r="DD82" s="10"/>
      <c r="DE82" s="10"/>
      <c r="DF82" s="10"/>
      <c r="DG82" s="10"/>
      <c r="DH82" s="10"/>
      <c r="DI82" s="10"/>
      <c r="DJ82" s="10"/>
      <c r="DK82" s="10"/>
      <c r="DL82" s="10"/>
      <c r="DM82" s="10"/>
      <c r="DN82" s="10"/>
      <c r="DO82" s="10"/>
      <c r="DP82" s="10"/>
      <c r="DQ82" s="10"/>
      <c r="DR82" s="10"/>
      <c r="DS82" s="10"/>
      <c r="DT82" s="10"/>
      <c r="DU82" s="10"/>
      <c r="DV82" s="10"/>
      <c r="DW82" s="10"/>
      <c r="DX82" s="10"/>
      <c r="DY82" s="10"/>
      <c r="DZ82" s="10"/>
      <c r="EA82" s="10"/>
      <c r="EB82" s="10"/>
      <c r="EC82" s="10"/>
      <c r="ED82" s="10"/>
      <c r="EE82" s="10"/>
      <c r="EF82" s="10"/>
      <c r="EG82" s="10"/>
      <c r="EH82" s="10"/>
      <c r="EI82" s="10"/>
      <c r="EJ82" s="10"/>
      <c r="EK82" s="10"/>
      <c r="EL82" s="10"/>
      <c r="EM82" s="10"/>
      <c r="EN82" s="10"/>
      <c r="EO82" s="10"/>
      <c r="EP82" s="10"/>
      <c r="EQ82" s="10"/>
      <c r="ER82" s="10"/>
      <c r="ES82" s="10"/>
      <c r="ET82" s="10"/>
      <c r="EU82" s="10"/>
      <c r="EV82" s="10"/>
      <c r="EW82" s="10"/>
      <c r="EX82" s="10"/>
      <c r="EY82" s="10"/>
      <c r="EZ82" s="10"/>
      <c r="FA82" s="10"/>
      <c r="FB82" s="10"/>
      <c r="FC82" s="10"/>
      <c r="FD82" s="10"/>
      <c r="FE82" s="10"/>
      <c r="FF82" s="10"/>
      <c r="FG82" s="10"/>
      <c r="FH82" s="10"/>
      <c r="FI82" s="10"/>
      <c r="FJ82" s="10"/>
      <c r="FK82" s="10"/>
    </row>
    <row r="83" spans="1:167" s="8" customFormat="1" ht="93" customHeight="1">
      <c r="A83" s="11"/>
      <c r="B83" s="67" t="s">
        <v>29</v>
      </c>
      <c r="C83" s="46">
        <v>922</v>
      </c>
      <c r="D83" s="38" t="s">
        <v>23</v>
      </c>
      <c r="E83" s="38" t="s">
        <v>138</v>
      </c>
      <c r="F83" s="38"/>
      <c r="G83" s="58">
        <f>G85</f>
        <v>32</v>
      </c>
      <c r="H83" s="58">
        <f>H85</f>
        <v>31.7</v>
      </c>
      <c r="I83" s="59">
        <f t="shared" si="1"/>
        <v>99.0625</v>
      </c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/>
      <c r="CW83" s="10"/>
      <c r="CX83" s="10"/>
      <c r="CY83" s="10"/>
      <c r="CZ83" s="10"/>
      <c r="DA83" s="10"/>
      <c r="DB83" s="10"/>
      <c r="DC83" s="10"/>
      <c r="DD83" s="10"/>
      <c r="DE83" s="10"/>
      <c r="DF83" s="10"/>
      <c r="DG83" s="10"/>
      <c r="DH83" s="10"/>
      <c r="DI83" s="10"/>
      <c r="DJ83" s="10"/>
      <c r="DK83" s="10"/>
      <c r="DL83" s="10"/>
      <c r="DM83" s="10"/>
      <c r="DN83" s="10"/>
      <c r="DO83" s="10"/>
      <c r="DP83" s="10"/>
      <c r="DQ83" s="10"/>
      <c r="DR83" s="10"/>
      <c r="DS83" s="10"/>
      <c r="DT83" s="10"/>
      <c r="DU83" s="10"/>
      <c r="DV83" s="10"/>
      <c r="DW83" s="10"/>
      <c r="DX83" s="10"/>
      <c r="DY83" s="10"/>
      <c r="DZ83" s="10"/>
      <c r="EA83" s="10"/>
      <c r="EB83" s="10"/>
      <c r="EC83" s="10"/>
      <c r="ED83" s="10"/>
      <c r="EE83" s="10"/>
      <c r="EF83" s="10"/>
      <c r="EG83" s="10"/>
      <c r="EH83" s="10"/>
      <c r="EI83" s="10"/>
      <c r="EJ83" s="10"/>
      <c r="EK83" s="10"/>
      <c r="EL83" s="10"/>
      <c r="EM83" s="10"/>
      <c r="EN83" s="10"/>
      <c r="EO83" s="10"/>
      <c r="EP83" s="10"/>
      <c r="EQ83" s="10"/>
      <c r="ER83" s="10"/>
      <c r="ES83" s="10"/>
      <c r="ET83" s="10"/>
      <c r="EU83" s="10"/>
      <c r="EV83" s="10"/>
      <c r="EW83" s="10"/>
      <c r="EX83" s="10"/>
      <c r="EY83" s="10"/>
      <c r="EZ83" s="10"/>
      <c r="FA83" s="10"/>
      <c r="FB83" s="10"/>
      <c r="FC83" s="10"/>
      <c r="FD83" s="10"/>
      <c r="FE83" s="10"/>
      <c r="FF83" s="10"/>
      <c r="FG83" s="10"/>
      <c r="FH83" s="10"/>
      <c r="FI83" s="10"/>
      <c r="FJ83" s="10"/>
      <c r="FK83" s="10"/>
    </row>
    <row r="84" spans="1:167" s="8" customFormat="1" ht="50.25" customHeight="1">
      <c r="A84" s="11"/>
      <c r="B84" s="64" t="s">
        <v>97</v>
      </c>
      <c r="C84" s="46">
        <v>922</v>
      </c>
      <c r="D84" s="38" t="s">
        <v>23</v>
      </c>
      <c r="E84" s="38" t="s">
        <v>138</v>
      </c>
      <c r="F84" s="38" t="s">
        <v>96</v>
      </c>
      <c r="G84" s="63">
        <f>G85</f>
        <v>32</v>
      </c>
      <c r="H84" s="63">
        <f>H85</f>
        <v>31.7</v>
      </c>
      <c r="I84" s="59">
        <f t="shared" si="1"/>
        <v>99.0625</v>
      </c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0"/>
      <c r="CT84" s="10"/>
      <c r="CU84" s="10"/>
      <c r="CV84" s="10"/>
      <c r="CW84" s="10"/>
      <c r="CX84" s="10"/>
      <c r="CY84" s="10"/>
      <c r="CZ84" s="10"/>
      <c r="DA84" s="10"/>
      <c r="DB84" s="10"/>
      <c r="DC84" s="10"/>
      <c r="DD84" s="10"/>
      <c r="DE84" s="10"/>
      <c r="DF84" s="10"/>
      <c r="DG84" s="10"/>
      <c r="DH84" s="10"/>
      <c r="DI84" s="10"/>
      <c r="DJ84" s="10"/>
      <c r="DK84" s="10"/>
      <c r="DL84" s="10"/>
      <c r="DM84" s="10"/>
      <c r="DN84" s="10"/>
      <c r="DO84" s="10"/>
      <c r="DP84" s="10"/>
      <c r="DQ84" s="10"/>
      <c r="DR84" s="10"/>
      <c r="DS84" s="10"/>
      <c r="DT84" s="10"/>
      <c r="DU84" s="10"/>
      <c r="DV84" s="10"/>
      <c r="DW84" s="10"/>
      <c r="DX84" s="10"/>
      <c r="DY84" s="10"/>
      <c r="DZ84" s="10"/>
      <c r="EA84" s="10"/>
      <c r="EB84" s="10"/>
      <c r="EC84" s="10"/>
      <c r="ED84" s="10"/>
      <c r="EE84" s="10"/>
      <c r="EF84" s="10"/>
      <c r="EG84" s="10"/>
      <c r="EH84" s="10"/>
      <c r="EI84" s="10"/>
      <c r="EJ84" s="10"/>
      <c r="EK84" s="10"/>
      <c r="EL84" s="10"/>
      <c r="EM84" s="10"/>
      <c r="EN84" s="10"/>
      <c r="EO84" s="10"/>
      <c r="EP84" s="10"/>
      <c r="EQ84" s="10"/>
      <c r="ER84" s="10"/>
      <c r="ES84" s="10"/>
      <c r="ET84" s="10"/>
      <c r="EU84" s="10"/>
      <c r="EV84" s="10"/>
      <c r="EW84" s="10"/>
      <c r="EX84" s="10"/>
      <c r="EY84" s="10"/>
      <c r="EZ84" s="10"/>
      <c r="FA84" s="10"/>
      <c r="FB84" s="10"/>
      <c r="FC84" s="10"/>
      <c r="FD84" s="10"/>
      <c r="FE84" s="10"/>
      <c r="FF84" s="10"/>
      <c r="FG84" s="10"/>
      <c r="FH84" s="10"/>
      <c r="FI84" s="10"/>
      <c r="FJ84" s="10"/>
      <c r="FK84" s="10"/>
    </row>
    <row r="85" spans="1:167" s="8" customFormat="1" ht="49.5" customHeight="1">
      <c r="A85" s="11"/>
      <c r="B85" s="64" t="s">
        <v>79</v>
      </c>
      <c r="C85" s="46">
        <v>922</v>
      </c>
      <c r="D85" s="38" t="s">
        <v>23</v>
      </c>
      <c r="E85" s="38" t="s">
        <v>138</v>
      </c>
      <c r="F85" s="38" t="s">
        <v>62</v>
      </c>
      <c r="G85" s="63">
        <v>32</v>
      </c>
      <c r="H85" s="63">
        <v>31.7</v>
      </c>
      <c r="I85" s="59">
        <f t="shared" si="1"/>
        <v>99.0625</v>
      </c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  <c r="CR85" s="10"/>
      <c r="CS85" s="10"/>
      <c r="CT85" s="10"/>
      <c r="CU85" s="10"/>
      <c r="CV85" s="10"/>
      <c r="CW85" s="10"/>
      <c r="CX85" s="10"/>
      <c r="CY85" s="10"/>
      <c r="CZ85" s="10"/>
      <c r="DA85" s="10"/>
      <c r="DB85" s="10"/>
      <c r="DC85" s="10"/>
      <c r="DD85" s="10"/>
      <c r="DE85" s="10"/>
      <c r="DF85" s="10"/>
      <c r="DG85" s="10"/>
      <c r="DH85" s="10"/>
      <c r="DI85" s="10"/>
      <c r="DJ85" s="10"/>
      <c r="DK85" s="10"/>
      <c r="DL85" s="10"/>
      <c r="DM85" s="10"/>
      <c r="DN85" s="10"/>
      <c r="DO85" s="10"/>
      <c r="DP85" s="10"/>
      <c r="DQ85" s="10"/>
      <c r="DR85" s="10"/>
      <c r="DS85" s="10"/>
      <c r="DT85" s="10"/>
      <c r="DU85" s="10"/>
      <c r="DV85" s="10"/>
      <c r="DW85" s="10"/>
      <c r="DX85" s="10"/>
      <c r="DY85" s="10"/>
      <c r="DZ85" s="10"/>
      <c r="EA85" s="10"/>
      <c r="EB85" s="10"/>
      <c r="EC85" s="10"/>
      <c r="ED85" s="10"/>
      <c r="EE85" s="10"/>
      <c r="EF85" s="10"/>
      <c r="EG85" s="10"/>
      <c r="EH85" s="10"/>
      <c r="EI85" s="10"/>
      <c r="EJ85" s="10"/>
      <c r="EK85" s="10"/>
      <c r="EL85" s="10"/>
      <c r="EM85" s="10"/>
      <c r="EN85" s="10"/>
      <c r="EO85" s="10"/>
      <c r="EP85" s="10"/>
      <c r="EQ85" s="10"/>
      <c r="ER85" s="10"/>
      <c r="ES85" s="10"/>
      <c r="ET85" s="10"/>
      <c r="EU85" s="10"/>
      <c r="EV85" s="10"/>
      <c r="EW85" s="10"/>
      <c r="EX85" s="10"/>
      <c r="EY85" s="10"/>
      <c r="EZ85" s="10"/>
      <c r="FA85" s="10"/>
      <c r="FB85" s="10"/>
      <c r="FC85" s="10"/>
      <c r="FD85" s="10"/>
      <c r="FE85" s="10"/>
      <c r="FF85" s="10"/>
      <c r="FG85" s="10"/>
      <c r="FH85" s="10"/>
      <c r="FI85" s="10"/>
      <c r="FJ85" s="10"/>
      <c r="FK85" s="10"/>
    </row>
    <row r="86" spans="1:167" s="8" customFormat="1" ht="16.5" customHeight="1">
      <c r="A86" s="11"/>
      <c r="B86" s="64"/>
      <c r="C86" s="46"/>
      <c r="D86" s="38"/>
      <c r="E86" s="38"/>
      <c r="F86" s="38"/>
      <c r="G86" s="58"/>
      <c r="H86" s="58"/>
      <c r="I86" s="59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  <c r="CZ86" s="10"/>
      <c r="DA86" s="10"/>
      <c r="DB86" s="10"/>
      <c r="DC86" s="10"/>
      <c r="DD86" s="10"/>
      <c r="DE86" s="10"/>
      <c r="DF86" s="10"/>
      <c r="DG86" s="10"/>
      <c r="DH86" s="10"/>
      <c r="DI86" s="10"/>
      <c r="DJ86" s="10"/>
      <c r="DK86" s="10"/>
      <c r="DL86" s="10"/>
      <c r="DM86" s="10"/>
      <c r="DN86" s="10"/>
      <c r="DO86" s="10"/>
      <c r="DP86" s="10"/>
      <c r="DQ86" s="10"/>
      <c r="DR86" s="10"/>
      <c r="DS86" s="10"/>
      <c r="DT86" s="10"/>
      <c r="DU86" s="10"/>
      <c r="DV86" s="10"/>
      <c r="DW86" s="10"/>
      <c r="DX86" s="10"/>
      <c r="DY86" s="10"/>
      <c r="DZ86" s="10"/>
      <c r="EA86" s="10"/>
      <c r="EB86" s="10"/>
      <c r="EC86" s="10"/>
      <c r="ED86" s="10"/>
      <c r="EE86" s="10"/>
      <c r="EF86" s="10"/>
      <c r="EG86" s="10"/>
      <c r="EH86" s="10"/>
      <c r="EI86" s="10"/>
      <c r="EJ86" s="10"/>
      <c r="EK86" s="10"/>
      <c r="EL86" s="10"/>
      <c r="EM86" s="10"/>
      <c r="EN86" s="10"/>
      <c r="EO86" s="10"/>
      <c r="EP86" s="10"/>
      <c r="EQ86" s="10"/>
      <c r="ER86" s="10"/>
      <c r="ES86" s="10"/>
      <c r="ET86" s="10"/>
      <c r="EU86" s="10"/>
      <c r="EV86" s="10"/>
      <c r="EW86" s="10"/>
      <c r="EX86" s="10"/>
      <c r="EY86" s="10"/>
      <c r="EZ86" s="10"/>
      <c r="FA86" s="10"/>
      <c r="FB86" s="10"/>
      <c r="FC86" s="10"/>
      <c r="FD86" s="10"/>
      <c r="FE86" s="10"/>
      <c r="FF86" s="10"/>
      <c r="FG86" s="10"/>
      <c r="FH86" s="10"/>
      <c r="FI86" s="10"/>
      <c r="FJ86" s="10"/>
      <c r="FK86" s="10"/>
    </row>
    <row r="87" spans="1:167" s="20" customFormat="1" ht="63.75" customHeight="1">
      <c r="A87" s="21"/>
      <c r="B87" s="37" t="s">
        <v>86</v>
      </c>
      <c r="C87" s="46">
        <v>922</v>
      </c>
      <c r="D87" s="38" t="s">
        <v>14</v>
      </c>
      <c r="E87" s="38"/>
      <c r="F87" s="38"/>
      <c r="G87" s="58">
        <f>G88</f>
        <v>86</v>
      </c>
      <c r="H87" s="58">
        <f>H88</f>
        <v>41.3</v>
      </c>
      <c r="I87" s="59">
        <f t="shared" si="1"/>
        <v>48.02325581395348</v>
      </c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16"/>
      <c r="BM87" s="16"/>
      <c r="BN87" s="16"/>
      <c r="BO87" s="16"/>
      <c r="BP87" s="16"/>
      <c r="BQ87" s="16"/>
      <c r="BR87" s="16"/>
      <c r="BS87" s="16"/>
      <c r="BT87" s="16"/>
      <c r="BU87" s="16"/>
      <c r="BV87" s="16"/>
      <c r="BW87" s="16"/>
      <c r="BX87" s="16"/>
      <c r="BY87" s="16"/>
      <c r="BZ87" s="16"/>
      <c r="CA87" s="16"/>
      <c r="CB87" s="16"/>
      <c r="CC87" s="16"/>
      <c r="CD87" s="16"/>
      <c r="CE87" s="16"/>
      <c r="CF87" s="16"/>
      <c r="CG87" s="16"/>
      <c r="CH87" s="16"/>
      <c r="CI87" s="16"/>
      <c r="CJ87" s="16"/>
      <c r="CK87" s="16"/>
      <c r="CL87" s="16"/>
      <c r="CM87" s="16"/>
      <c r="CN87" s="16"/>
      <c r="CO87" s="16"/>
      <c r="CP87" s="16"/>
      <c r="CQ87" s="16"/>
      <c r="CR87" s="16"/>
      <c r="CS87" s="16"/>
      <c r="CT87" s="16"/>
      <c r="CU87" s="16"/>
      <c r="CV87" s="16"/>
      <c r="CW87" s="16"/>
      <c r="CX87" s="16"/>
      <c r="CY87" s="16"/>
      <c r="CZ87" s="16"/>
      <c r="DA87" s="16"/>
      <c r="DB87" s="16"/>
      <c r="DC87" s="16"/>
      <c r="DD87" s="16"/>
      <c r="DE87" s="16"/>
      <c r="DF87" s="16"/>
      <c r="DG87" s="16"/>
      <c r="DH87" s="16"/>
      <c r="DI87" s="16"/>
      <c r="DJ87" s="16"/>
      <c r="DK87" s="16"/>
      <c r="DL87" s="16"/>
      <c r="DM87" s="16"/>
      <c r="DN87" s="16"/>
      <c r="DO87" s="16"/>
      <c r="DP87" s="16"/>
      <c r="DQ87" s="16"/>
      <c r="DR87" s="16"/>
      <c r="DS87" s="16"/>
      <c r="DT87" s="16"/>
      <c r="DU87" s="16"/>
      <c r="DV87" s="16"/>
      <c r="DW87" s="16"/>
      <c r="DX87" s="16"/>
      <c r="DY87" s="16"/>
      <c r="DZ87" s="16"/>
      <c r="EA87" s="16"/>
      <c r="EB87" s="16"/>
      <c r="EC87" s="16"/>
      <c r="ED87" s="16"/>
      <c r="EE87" s="16"/>
      <c r="EF87" s="16"/>
      <c r="EG87" s="16"/>
      <c r="EH87" s="16"/>
      <c r="EI87" s="16"/>
      <c r="EJ87" s="16"/>
      <c r="EK87" s="16"/>
      <c r="EL87" s="16"/>
      <c r="EM87" s="16"/>
      <c r="EN87" s="16"/>
      <c r="EO87" s="16"/>
      <c r="EP87" s="16"/>
      <c r="EQ87" s="16"/>
      <c r="ER87" s="16"/>
      <c r="ES87" s="16"/>
      <c r="ET87" s="16"/>
      <c r="EU87" s="16"/>
      <c r="EV87" s="16"/>
      <c r="EW87" s="16"/>
      <c r="EX87" s="16"/>
      <c r="EY87" s="16"/>
      <c r="EZ87" s="16"/>
      <c r="FA87" s="16"/>
      <c r="FB87" s="16"/>
      <c r="FC87" s="16"/>
      <c r="FD87" s="16"/>
      <c r="FE87" s="16"/>
      <c r="FF87" s="16"/>
      <c r="FG87" s="16"/>
      <c r="FH87" s="16"/>
      <c r="FI87" s="16"/>
      <c r="FJ87" s="16"/>
      <c r="FK87" s="16"/>
    </row>
    <row r="88" spans="1:167" s="20" customFormat="1" ht="66.75" customHeight="1">
      <c r="A88" s="21"/>
      <c r="B88" s="67" t="s">
        <v>43</v>
      </c>
      <c r="C88" s="46">
        <v>922</v>
      </c>
      <c r="D88" s="38" t="s">
        <v>5</v>
      </c>
      <c r="E88" s="38"/>
      <c r="F88" s="38"/>
      <c r="G88" s="58">
        <f>G89</f>
        <v>86</v>
      </c>
      <c r="H88" s="58">
        <f>H89</f>
        <v>41.3</v>
      </c>
      <c r="I88" s="59">
        <f t="shared" si="1"/>
        <v>48.02325581395348</v>
      </c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  <c r="BH88" s="16"/>
      <c r="BI88" s="16"/>
      <c r="BJ88" s="16"/>
      <c r="BK88" s="16"/>
      <c r="BL88" s="16"/>
      <c r="BM88" s="16"/>
      <c r="BN88" s="16"/>
      <c r="BO88" s="16"/>
      <c r="BP88" s="16"/>
      <c r="BQ88" s="16"/>
      <c r="BR88" s="16"/>
      <c r="BS88" s="16"/>
      <c r="BT88" s="16"/>
      <c r="BU88" s="16"/>
      <c r="BV88" s="16"/>
      <c r="BW88" s="16"/>
      <c r="BX88" s="16"/>
      <c r="BY88" s="16"/>
      <c r="BZ88" s="16"/>
      <c r="CA88" s="16"/>
      <c r="CB88" s="16"/>
      <c r="CC88" s="16"/>
      <c r="CD88" s="16"/>
      <c r="CE88" s="16"/>
      <c r="CF88" s="16"/>
      <c r="CG88" s="16"/>
      <c r="CH88" s="16"/>
      <c r="CI88" s="16"/>
      <c r="CJ88" s="16"/>
      <c r="CK88" s="16"/>
      <c r="CL88" s="16"/>
      <c r="CM88" s="16"/>
      <c r="CN88" s="16"/>
      <c r="CO88" s="16"/>
      <c r="CP88" s="16"/>
      <c r="CQ88" s="16"/>
      <c r="CR88" s="16"/>
      <c r="CS88" s="16"/>
      <c r="CT88" s="16"/>
      <c r="CU88" s="16"/>
      <c r="CV88" s="16"/>
      <c r="CW88" s="16"/>
      <c r="CX88" s="16"/>
      <c r="CY88" s="16"/>
      <c r="CZ88" s="16"/>
      <c r="DA88" s="16"/>
      <c r="DB88" s="16"/>
      <c r="DC88" s="16"/>
      <c r="DD88" s="16"/>
      <c r="DE88" s="16"/>
      <c r="DF88" s="16"/>
      <c r="DG88" s="16"/>
      <c r="DH88" s="16"/>
      <c r="DI88" s="16"/>
      <c r="DJ88" s="16"/>
      <c r="DK88" s="16"/>
      <c r="DL88" s="16"/>
      <c r="DM88" s="16"/>
      <c r="DN88" s="16"/>
      <c r="DO88" s="16"/>
      <c r="DP88" s="16"/>
      <c r="DQ88" s="16"/>
      <c r="DR88" s="16"/>
      <c r="DS88" s="16"/>
      <c r="DT88" s="16"/>
      <c r="DU88" s="16"/>
      <c r="DV88" s="16"/>
      <c r="DW88" s="16"/>
      <c r="DX88" s="16"/>
      <c r="DY88" s="16"/>
      <c r="DZ88" s="16"/>
      <c r="EA88" s="16"/>
      <c r="EB88" s="16"/>
      <c r="EC88" s="16"/>
      <c r="ED88" s="16"/>
      <c r="EE88" s="16"/>
      <c r="EF88" s="16"/>
      <c r="EG88" s="16"/>
      <c r="EH88" s="16"/>
      <c r="EI88" s="16"/>
      <c r="EJ88" s="16"/>
      <c r="EK88" s="16"/>
      <c r="EL88" s="16"/>
      <c r="EM88" s="16"/>
      <c r="EN88" s="16"/>
      <c r="EO88" s="16"/>
      <c r="EP88" s="16"/>
      <c r="EQ88" s="16"/>
      <c r="ER88" s="16"/>
      <c r="ES88" s="16"/>
      <c r="ET88" s="16"/>
      <c r="EU88" s="16"/>
      <c r="EV88" s="16"/>
      <c r="EW88" s="16"/>
      <c r="EX88" s="16"/>
      <c r="EY88" s="16"/>
      <c r="EZ88" s="16"/>
      <c r="FA88" s="16"/>
      <c r="FB88" s="16"/>
      <c r="FC88" s="16"/>
      <c r="FD88" s="16"/>
      <c r="FE88" s="16"/>
      <c r="FF88" s="16"/>
      <c r="FG88" s="16"/>
      <c r="FH88" s="16"/>
      <c r="FI88" s="16"/>
      <c r="FJ88" s="16"/>
      <c r="FK88" s="16"/>
    </row>
    <row r="89" spans="1:167" ht="60.75" customHeight="1">
      <c r="A89" s="6"/>
      <c r="B89" s="66" t="s">
        <v>111</v>
      </c>
      <c r="C89" s="46">
        <v>922</v>
      </c>
      <c r="D89" s="38" t="s">
        <v>5</v>
      </c>
      <c r="E89" s="38" t="s">
        <v>139</v>
      </c>
      <c r="F89" s="38"/>
      <c r="G89" s="70">
        <f>G91</f>
        <v>86</v>
      </c>
      <c r="H89" s="70">
        <f>H91</f>
        <v>41.3</v>
      </c>
      <c r="I89" s="59">
        <f t="shared" si="1"/>
        <v>48.02325581395348</v>
      </c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  <c r="CK89" s="10"/>
      <c r="CL89" s="10"/>
      <c r="CM89" s="10"/>
      <c r="CN89" s="10"/>
      <c r="CO89" s="10"/>
      <c r="CP89" s="10"/>
      <c r="CQ89" s="10"/>
      <c r="CR89" s="10"/>
      <c r="CS89" s="10"/>
      <c r="CT89" s="10"/>
      <c r="CU89" s="10"/>
      <c r="CV89" s="10"/>
      <c r="CW89" s="10"/>
      <c r="CX89" s="10"/>
      <c r="CY89" s="10"/>
      <c r="CZ89" s="10"/>
      <c r="DA89" s="10"/>
      <c r="DB89" s="10"/>
      <c r="DC89" s="10"/>
      <c r="DD89" s="10"/>
      <c r="DE89" s="10"/>
      <c r="DF89" s="10"/>
      <c r="DG89" s="10"/>
      <c r="DH89" s="10"/>
      <c r="DI89" s="10"/>
      <c r="DJ89" s="10"/>
      <c r="DK89" s="10"/>
      <c r="DL89" s="10"/>
      <c r="DM89" s="10"/>
      <c r="DN89" s="10"/>
      <c r="DO89" s="10"/>
      <c r="DP89" s="10"/>
      <c r="DQ89" s="10"/>
      <c r="DR89" s="10"/>
      <c r="DS89" s="10"/>
      <c r="DT89" s="10"/>
      <c r="DU89" s="10"/>
      <c r="DV89" s="10"/>
      <c r="DW89" s="10"/>
      <c r="DX89" s="10"/>
      <c r="DY89" s="10"/>
      <c r="DZ89" s="10"/>
      <c r="EA89" s="10"/>
      <c r="EB89" s="10"/>
      <c r="EC89" s="10"/>
      <c r="ED89" s="10"/>
      <c r="EE89" s="10"/>
      <c r="EF89" s="10"/>
      <c r="EG89" s="10"/>
      <c r="EH89" s="10"/>
      <c r="EI89" s="10"/>
      <c r="EJ89" s="10"/>
      <c r="EK89" s="10"/>
      <c r="EL89" s="10"/>
      <c r="EM89" s="10"/>
      <c r="EN89" s="10"/>
      <c r="EO89" s="10"/>
      <c r="EP89" s="10"/>
      <c r="EQ89" s="10"/>
      <c r="ER89" s="10"/>
      <c r="ES89" s="10"/>
      <c r="ET89" s="10"/>
      <c r="EU89" s="10"/>
      <c r="EV89" s="10"/>
      <c r="EW89" s="10"/>
      <c r="EX89" s="10"/>
      <c r="EY89" s="10"/>
      <c r="EZ89" s="10"/>
      <c r="FA89" s="10"/>
      <c r="FB89" s="10"/>
      <c r="FC89" s="10"/>
      <c r="FD89" s="10"/>
      <c r="FE89" s="10"/>
      <c r="FF89" s="10"/>
      <c r="FG89" s="10"/>
      <c r="FH89" s="10"/>
      <c r="FI89" s="10"/>
      <c r="FJ89" s="10"/>
      <c r="FK89" s="10"/>
    </row>
    <row r="90" spans="1:167" ht="45" customHeight="1">
      <c r="A90" s="6"/>
      <c r="B90" s="64" t="s">
        <v>97</v>
      </c>
      <c r="C90" s="46">
        <v>922</v>
      </c>
      <c r="D90" s="38" t="s">
        <v>5</v>
      </c>
      <c r="E90" s="38" t="s">
        <v>139</v>
      </c>
      <c r="F90" s="38" t="s">
        <v>96</v>
      </c>
      <c r="G90" s="70">
        <f>G91</f>
        <v>86</v>
      </c>
      <c r="H90" s="70">
        <f>H91</f>
        <v>41.3</v>
      </c>
      <c r="I90" s="59">
        <f t="shared" si="1"/>
        <v>48.02325581395348</v>
      </c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  <c r="CK90" s="10"/>
      <c r="CL90" s="10"/>
      <c r="CM90" s="10"/>
      <c r="CN90" s="10"/>
      <c r="CO90" s="10"/>
      <c r="CP90" s="10"/>
      <c r="CQ90" s="10"/>
      <c r="CR90" s="10"/>
      <c r="CS90" s="10"/>
      <c r="CT90" s="10"/>
      <c r="CU90" s="10"/>
      <c r="CV90" s="10"/>
      <c r="CW90" s="10"/>
      <c r="CX90" s="10"/>
      <c r="CY90" s="10"/>
      <c r="CZ90" s="10"/>
      <c r="DA90" s="10"/>
      <c r="DB90" s="10"/>
      <c r="DC90" s="10"/>
      <c r="DD90" s="10"/>
      <c r="DE90" s="10"/>
      <c r="DF90" s="10"/>
      <c r="DG90" s="10"/>
      <c r="DH90" s="10"/>
      <c r="DI90" s="10"/>
      <c r="DJ90" s="10"/>
      <c r="DK90" s="10"/>
      <c r="DL90" s="10"/>
      <c r="DM90" s="10"/>
      <c r="DN90" s="10"/>
      <c r="DO90" s="10"/>
      <c r="DP90" s="10"/>
      <c r="DQ90" s="10"/>
      <c r="DR90" s="10"/>
      <c r="DS90" s="10"/>
      <c r="DT90" s="10"/>
      <c r="DU90" s="10"/>
      <c r="DV90" s="10"/>
      <c r="DW90" s="10"/>
      <c r="DX90" s="10"/>
      <c r="DY90" s="10"/>
      <c r="DZ90" s="10"/>
      <c r="EA90" s="10"/>
      <c r="EB90" s="10"/>
      <c r="EC90" s="10"/>
      <c r="ED90" s="10"/>
      <c r="EE90" s="10"/>
      <c r="EF90" s="10"/>
      <c r="EG90" s="10"/>
      <c r="EH90" s="10"/>
      <c r="EI90" s="10"/>
      <c r="EJ90" s="10"/>
      <c r="EK90" s="10"/>
      <c r="EL90" s="10"/>
      <c r="EM90" s="10"/>
      <c r="EN90" s="10"/>
      <c r="EO90" s="10"/>
      <c r="EP90" s="10"/>
      <c r="EQ90" s="10"/>
      <c r="ER90" s="10"/>
      <c r="ES90" s="10"/>
      <c r="ET90" s="10"/>
      <c r="EU90" s="10"/>
      <c r="EV90" s="10"/>
      <c r="EW90" s="10"/>
      <c r="EX90" s="10"/>
      <c r="EY90" s="10"/>
      <c r="EZ90" s="10"/>
      <c r="FA90" s="10"/>
      <c r="FB90" s="10"/>
      <c r="FC90" s="10"/>
      <c r="FD90" s="10"/>
      <c r="FE90" s="10"/>
      <c r="FF90" s="10"/>
      <c r="FG90" s="10"/>
      <c r="FH90" s="10"/>
      <c r="FI90" s="10"/>
      <c r="FJ90" s="10"/>
      <c r="FK90" s="10"/>
    </row>
    <row r="91" spans="1:167" ht="51.75" customHeight="1">
      <c r="A91" s="6"/>
      <c r="B91" s="64" t="s">
        <v>79</v>
      </c>
      <c r="C91" s="46">
        <v>922</v>
      </c>
      <c r="D91" s="38" t="s">
        <v>5</v>
      </c>
      <c r="E91" s="38" t="s">
        <v>139</v>
      </c>
      <c r="F91" s="38" t="s">
        <v>62</v>
      </c>
      <c r="G91" s="70">
        <v>86</v>
      </c>
      <c r="H91" s="70">
        <v>41.3</v>
      </c>
      <c r="I91" s="59">
        <f t="shared" si="1"/>
        <v>48.02325581395348</v>
      </c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CR91" s="10"/>
      <c r="CS91" s="10"/>
      <c r="CT91" s="10"/>
      <c r="CU91" s="10"/>
      <c r="CV91" s="10"/>
      <c r="CW91" s="10"/>
      <c r="CX91" s="10"/>
      <c r="CY91" s="10"/>
      <c r="CZ91" s="10"/>
      <c r="DA91" s="10"/>
      <c r="DB91" s="10"/>
      <c r="DC91" s="10"/>
      <c r="DD91" s="10"/>
      <c r="DE91" s="10"/>
      <c r="DF91" s="10"/>
      <c r="DG91" s="10"/>
      <c r="DH91" s="10"/>
      <c r="DI91" s="10"/>
      <c r="DJ91" s="10"/>
      <c r="DK91" s="10"/>
      <c r="DL91" s="10"/>
      <c r="DM91" s="10"/>
      <c r="DN91" s="10"/>
      <c r="DO91" s="10"/>
      <c r="DP91" s="10"/>
      <c r="DQ91" s="10"/>
      <c r="DR91" s="10"/>
      <c r="DS91" s="10"/>
      <c r="DT91" s="10"/>
      <c r="DU91" s="10"/>
      <c r="DV91" s="10"/>
      <c r="DW91" s="10"/>
      <c r="DX91" s="10"/>
      <c r="DY91" s="10"/>
      <c r="DZ91" s="10"/>
      <c r="EA91" s="10"/>
      <c r="EB91" s="10"/>
      <c r="EC91" s="10"/>
      <c r="ED91" s="10"/>
      <c r="EE91" s="10"/>
      <c r="EF91" s="10"/>
      <c r="EG91" s="10"/>
      <c r="EH91" s="10"/>
      <c r="EI91" s="10"/>
      <c r="EJ91" s="10"/>
      <c r="EK91" s="10"/>
      <c r="EL91" s="10"/>
      <c r="EM91" s="10"/>
      <c r="EN91" s="10"/>
      <c r="EO91" s="10"/>
      <c r="EP91" s="10"/>
      <c r="EQ91" s="10"/>
      <c r="ER91" s="10"/>
      <c r="ES91" s="10"/>
      <c r="ET91" s="10"/>
      <c r="EU91" s="10"/>
      <c r="EV91" s="10"/>
      <c r="EW91" s="10"/>
      <c r="EX91" s="10"/>
      <c r="EY91" s="10"/>
      <c r="EZ91" s="10"/>
      <c r="FA91" s="10"/>
      <c r="FB91" s="10"/>
      <c r="FC91" s="10"/>
      <c r="FD91" s="10"/>
      <c r="FE91" s="10"/>
      <c r="FF91" s="10"/>
      <c r="FG91" s="10"/>
      <c r="FH91" s="10"/>
      <c r="FI91" s="10"/>
      <c r="FJ91" s="10"/>
      <c r="FK91" s="10"/>
    </row>
    <row r="92" spans="1:167" ht="18.75" customHeight="1">
      <c r="A92" s="6"/>
      <c r="B92" s="64"/>
      <c r="C92" s="46"/>
      <c r="D92" s="38"/>
      <c r="E92" s="38"/>
      <c r="F92" s="38"/>
      <c r="G92" s="70"/>
      <c r="H92" s="70"/>
      <c r="I92" s="59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  <c r="CO92" s="10"/>
      <c r="CP92" s="10"/>
      <c r="CQ92" s="10"/>
      <c r="CR92" s="10"/>
      <c r="CS92" s="10"/>
      <c r="CT92" s="10"/>
      <c r="CU92" s="10"/>
      <c r="CV92" s="10"/>
      <c r="CW92" s="10"/>
      <c r="CX92" s="10"/>
      <c r="CY92" s="10"/>
      <c r="CZ92" s="10"/>
      <c r="DA92" s="10"/>
      <c r="DB92" s="10"/>
      <c r="DC92" s="10"/>
      <c r="DD92" s="10"/>
      <c r="DE92" s="10"/>
      <c r="DF92" s="10"/>
      <c r="DG92" s="10"/>
      <c r="DH92" s="10"/>
      <c r="DI92" s="10"/>
      <c r="DJ92" s="10"/>
      <c r="DK92" s="10"/>
      <c r="DL92" s="10"/>
      <c r="DM92" s="10"/>
      <c r="DN92" s="10"/>
      <c r="DO92" s="10"/>
      <c r="DP92" s="10"/>
      <c r="DQ92" s="10"/>
      <c r="DR92" s="10"/>
      <c r="DS92" s="10"/>
      <c r="DT92" s="10"/>
      <c r="DU92" s="10"/>
      <c r="DV92" s="10"/>
      <c r="DW92" s="10"/>
      <c r="DX92" s="10"/>
      <c r="DY92" s="10"/>
      <c r="DZ92" s="10"/>
      <c r="EA92" s="10"/>
      <c r="EB92" s="10"/>
      <c r="EC92" s="10"/>
      <c r="ED92" s="10"/>
      <c r="EE92" s="10"/>
      <c r="EF92" s="10"/>
      <c r="EG92" s="10"/>
      <c r="EH92" s="10"/>
      <c r="EI92" s="10"/>
      <c r="EJ92" s="10"/>
      <c r="EK92" s="10"/>
      <c r="EL92" s="10"/>
      <c r="EM92" s="10"/>
      <c r="EN92" s="10"/>
      <c r="EO92" s="10"/>
      <c r="EP92" s="10"/>
      <c r="EQ92" s="10"/>
      <c r="ER92" s="10"/>
      <c r="ES92" s="10"/>
      <c r="ET92" s="10"/>
      <c r="EU92" s="10"/>
      <c r="EV92" s="10"/>
      <c r="EW92" s="10"/>
      <c r="EX92" s="10"/>
      <c r="EY92" s="10"/>
      <c r="EZ92" s="10"/>
      <c r="FA92" s="10"/>
      <c r="FB92" s="10"/>
      <c r="FC92" s="10"/>
      <c r="FD92" s="10"/>
      <c r="FE92" s="10"/>
      <c r="FF92" s="10"/>
      <c r="FG92" s="10"/>
      <c r="FH92" s="10"/>
      <c r="FI92" s="10"/>
      <c r="FJ92" s="10"/>
      <c r="FK92" s="10"/>
    </row>
    <row r="93" spans="1:9" s="10" customFormat="1" ht="29.25" customHeight="1">
      <c r="A93" s="6"/>
      <c r="B93" s="37" t="s">
        <v>87</v>
      </c>
      <c r="C93" s="46">
        <v>922</v>
      </c>
      <c r="D93" s="38" t="s">
        <v>52</v>
      </c>
      <c r="E93" s="38"/>
      <c r="F93" s="38"/>
      <c r="G93" s="58">
        <f>G94+G99</f>
        <v>250</v>
      </c>
      <c r="H93" s="58">
        <f>H94+H99</f>
        <v>0</v>
      </c>
      <c r="I93" s="59">
        <f t="shared" si="1"/>
        <v>0</v>
      </c>
    </row>
    <row r="94" spans="1:9" s="10" customFormat="1" ht="15.75" customHeight="1">
      <c r="A94" s="6"/>
      <c r="B94" s="67" t="s">
        <v>54</v>
      </c>
      <c r="C94" s="46">
        <v>922</v>
      </c>
      <c r="D94" s="38" t="s">
        <v>53</v>
      </c>
      <c r="E94" s="38"/>
      <c r="F94" s="38"/>
      <c r="G94" s="58">
        <f>G95</f>
        <v>200</v>
      </c>
      <c r="H94" s="58">
        <f>H95</f>
        <v>0</v>
      </c>
      <c r="I94" s="59">
        <f t="shared" si="1"/>
        <v>0</v>
      </c>
    </row>
    <row r="95" spans="1:9" s="10" customFormat="1" ht="75" customHeight="1">
      <c r="A95" s="6"/>
      <c r="B95" s="67" t="s">
        <v>140</v>
      </c>
      <c r="C95" s="46">
        <v>922</v>
      </c>
      <c r="D95" s="38" t="s">
        <v>53</v>
      </c>
      <c r="E95" s="38" t="s">
        <v>141</v>
      </c>
      <c r="F95" s="38"/>
      <c r="G95" s="63">
        <f>G97</f>
        <v>200</v>
      </c>
      <c r="H95" s="63">
        <f>H97</f>
        <v>0</v>
      </c>
      <c r="I95" s="59">
        <f t="shared" si="1"/>
        <v>0</v>
      </c>
    </row>
    <row r="96" spans="1:9" s="10" customFormat="1" ht="21" customHeight="1">
      <c r="A96" s="6"/>
      <c r="B96" s="64" t="s">
        <v>99</v>
      </c>
      <c r="C96" s="46">
        <v>922</v>
      </c>
      <c r="D96" s="38" t="s">
        <v>53</v>
      </c>
      <c r="E96" s="38" t="s">
        <v>141</v>
      </c>
      <c r="F96" s="38" t="s">
        <v>98</v>
      </c>
      <c r="G96" s="63">
        <f>G97</f>
        <v>200</v>
      </c>
      <c r="H96" s="63">
        <f>H97</f>
        <v>0</v>
      </c>
      <c r="I96" s="59">
        <f t="shared" si="1"/>
        <v>0</v>
      </c>
    </row>
    <row r="97" spans="1:9" s="10" customFormat="1" ht="61.5" customHeight="1">
      <c r="A97" s="6"/>
      <c r="B97" s="66" t="s">
        <v>80</v>
      </c>
      <c r="C97" s="46">
        <v>922</v>
      </c>
      <c r="D97" s="38" t="s">
        <v>53</v>
      </c>
      <c r="E97" s="38" t="s">
        <v>141</v>
      </c>
      <c r="F97" s="38" t="s">
        <v>60</v>
      </c>
      <c r="G97" s="63">
        <v>200</v>
      </c>
      <c r="H97" s="63">
        <v>0</v>
      </c>
      <c r="I97" s="59">
        <f t="shared" si="1"/>
        <v>0</v>
      </c>
    </row>
    <row r="98" spans="1:9" s="10" customFormat="1" ht="13.5" customHeight="1">
      <c r="A98" s="6"/>
      <c r="B98" s="66"/>
      <c r="C98" s="46"/>
      <c r="D98" s="38"/>
      <c r="E98" s="38"/>
      <c r="F98" s="38"/>
      <c r="G98" s="63"/>
      <c r="H98" s="63"/>
      <c r="I98" s="59"/>
    </row>
    <row r="99" spans="1:9" s="10" customFormat="1" ht="15" customHeight="1">
      <c r="A99" s="6"/>
      <c r="B99" s="67" t="s">
        <v>69</v>
      </c>
      <c r="C99" s="46">
        <v>922</v>
      </c>
      <c r="D99" s="38" t="s">
        <v>70</v>
      </c>
      <c r="E99" s="38"/>
      <c r="F99" s="38"/>
      <c r="G99" s="58">
        <f>G100</f>
        <v>50</v>
      </c>
      <c r="H99" s="58">
        <f>H100</f>
        <v>0</v>
      </c>
      <c r="I99" s="59">
        <f t="shared" si="1"/>
        <v>0</v>
      </c>
    </row>
    <row r="100" spans="1:9" s="10" customFormat="1" ht="54" customHeight="1">
      <c r="A100" s="6"/>
      <c r="B100" s="66" t="s">
        <v>71</v>
      </c>
      <c r="C100" s="46">
        <v>922</v>
      </c>
      <c r="D100" s="38" t="s">
        <v>70</v>
      </c>
      <c r="E100" s="38" t="s">
        <v>125</v>
      </c>
      <c r="F100" s="38"/>
      <c r="G100" s="63">
        <f>G102</f>
        <v>50</v>
      </c>
      <c r="H100" s="63">
        <f>H102</f>
        <v>0</v>
      </c>
      <c r="I100" s="59">
        <f t="shared" si="1"/>
        <v>0</v>
      </c>
    </row>
    <row r="101" spans="1:9" s="10" customFormat="1" ht="52.5" customHeight="1">
      <c r="A101" s="6"/>
      <c r="B101" s="64" t="s">
        <v>97</v>
      </c>
      <c r="C101" s="46">
        <v>922</v>
      </c>
      <c r="D101" s="38" t="s">
        <v>70</v>
      </c>
      <c r="E101" s="38" t="s">
        <v>125</v>
      </c>
      <c r="F101" s="38" t="s">
        <v>96</v>
      </c>
      <c r="G101" s="63">
        <f>G102</f>
        <v>50</v>
      </c>
      <c r="H101" s="63">
        <f>H102</f>
        <v>0</v>
      </c>
      <c r="I101" s="59">
        <f t="shared" si="1"/>
        <v>0</v>
      </c>
    </row>
    <row r="102" spans="1:9" s="10" customFormat="1" ht="52.5" customHeight="1">
      <c r="A102" s="6"/>
      <c r="B102" s="64" t="s">
        <v>79</v>
      </c>
      <c r="C102" s="46">
        <v>922</v>
      </c>
      <c r="D102" s="38" t="s">
        <v>70</v>
      </c>
      <c r="E102" s="38" t="s">
        <v>125</v>
      </c>
      <c r="F102" s="38" t="s">
        <v>62</v>
      </c>
      <c r="G102" s="63">
        <v>50</v>
      </c>
      <c r="H102" s="63">
        <v>0</v>
      </c>
      <c r="I102" s="59">
        <f t="shared" si="1"/>
        <v>0</v>
      </c>
    </row>
    <row r="103" spans="1:9" s="10" customFormat="1" ht="12" customHeight="1">
      <c r="A103" s="6"/>
      <c r="B103" s="64"/>
      <c r="C103" s="46"/>
      <c r="D103" s="38"/>
      <c r="E103" s="38"/>
      <c r="F103" s="38"/>
      <c r="G103" s="63"/>
      <c r="H103" s="63"/>
      <c r="I103" s="59"/>
    </row>
    <row r="104" spans="1:9" s="17" customFormat="1" ht="34.5" customHeight="1">
      <c r="A104" s="18"/>
      <c r="B104" s="37" t="s">
        <v>88</v>
      </c>
      <c r="C104" s="46">
        <v>922</v>
      </c>
      <c r="D104" s="38" t="s">
        <v>11</v>
      </c>
      <c r="E104" s="38"/>
      <c r="F104" s="38"/>
      <c r="G104" s="69">
        <f>G105</f>
        <v>54210.4</v>
      </c>
      <c r="H104" s="69">
        <f>H105</f>
        <v>12907.8</v>
      </c>
      <c r="I104" s="59">
        <f t="shared" si="1"/>
        <v>23.810560335286215</v>
      </c>
    </row>
    <row r="105" spans="1:9" s="17" customFormat="1" ht="16.5" customHeight="1">
      <c r="A105" s="18"/>
      <c r="B105" s="37" t="s">
        <v>44</v>
      </c>
      <c r="C105" s="46">
        <v>922</v>
      </c>
      <c r="D105" s="38" t="s">
        <v>10</v>
      </c>
      <c r="E105" s="38"/>
      <c r="F105" s="38"/>
      <c r="G105" s="69">
        <f>G106+G110+G114+G118+G125+G129+G133+G121</f>
        <v>54210.4</v>
      </c>
      <c r="H105" s="69">
        <f>H106+H110+H114+H118+H125+H129+H133+H121</f>
        <v>12907.8</v>
      </c>
      <c r="I105" s="59">
        <f t="shared" si="1"/>
        <v>23.810560335286215</v>
      </c>
    </row>
    <row r="106" spans="1:9" s="17" customFormat="1" ht="79.5" customHeight="1">
      <c r="A106" s="18"/>
      <c r="B106" s="67" t="s">
        <v>30</v>
      </c>
      <c r="C106" s="46">
        <v>922</v>
      </c>
      <c r="D106" s="38" t="s">
        <v>10</v>
      </c>
      <c r="E106" s="38" t="s">
        <v>142</v>
      </c>
      <c r="F106" s="38"/>
      <c r="G106" s="69">
        <f>G108</f>
        <v>16614.4</v>
      </c>
      <c r="H106" s="69">
        <f>H108</f>
        <v>2362.8</v>
      </c>
      <c r="I106" s="59">
        <f t="shared" si="1"/>
        <v>14.221398305084746</v>
      </c>
    </row>
    <row r="107" spans="1:9" s="17" customFormat="1" ht="43.5" customHeight="1">
      <c r="A107" s="18"/>
      <c r="B107" s="64" t="s">
        <v>97</v>
      </c>
      <c r="C107" s="46">
        <v>922</v>
      </c>
      <c r="D107" s="38" t="s">
        <v>10</v>
      </c>
      <c r="E107" s="38" t="s">
        <v>142</v>
      </c>
      <c r="F107" s="38" t="s">
        <v>96</v>
      </c>
      <c r="G107" s="70">
        <f>G108</f>
        <v>16614.4</v>
      </c>
      <c r="H107" s="70">
        <f>H108</f>
        <v>2362.8</v>
      </c>
      <c r="I107" s="59">
        <f t="shared" si="1"/>
        <v>14.221398305084746</v>
      </c>
    </row>
    <row r="108" spans="1:9" s="17" customFormat="1" ht="45.75" customHeight="1">
      <c r="A108" s="18"/>
      <c r="B108" s="64" t="s">
        <v>79</v>
      </c>
      <c r="C108" s="46">
        <v>922</v>
      </c>
      <c r="D108" s="38" t="s">
        <v>10</v>
      </c>
      <c r="E108" s="38" t="s">
        <v>142</v>
      </c>
      <c r="F108" s="38" t="s">
        <v>62</v>
      </c>
      <c r="G108" s="70">
        <f>13067.6+4146.8-600</f>
        <v>16614.4</v>
      </c>
      <c r="H108" s="70">
        <v>2362.8</v>
      </c>
      <c r="I108" s="59">
        <f t="shared" si="1"/>
        <v>14.221398305084746</v>
      </c>
    </row>
    <row r="109" spans="1:9" s="17" customFormat="1" ht="12.75" customHeight="1">
      <c r="A109" s="18"/>
      <c r="B109" s="66"/>
      <c r="C109" s="46"/>
      <c r="D109" s="38"/>
      <c r="E109" s="38"/>
      <c r="F109" s="38"/>
      <c r="G109" s="70"/>
      <c r="H109" s="70"/>
      <c r="I109" s="59"/>
    </row>
    <row r="110" spans="1:9" s="10" customFormat="1" ht="38.25" customHeight="1">
      <c r="A110" s="4"/>
      <c r="B110" s="62" t="s">
        <v>31</v>
      </c>
      <c r="C110" s="46">
        <v>922</v>
      </c>
      <c r="D110" s="38" t="s">
        <v>10</v>
      </c>
      <c r="E110" s="38" t="s">
        <v>143</v>
      </c>
      <c r="F110" s="68"/>
      <c r="G110" s="69">
        <f>G112</f>
        <v>180</v>
      </c>
      <c r="H110" s="69">
        <f>H112</f>
        <v>0</v>
      </c>
      <c r="I110" s="59">
        <f t="shared" si="1"/>
        <v>0</v>
      </c>
    </row>
    <row r="111" spans="1:9" s="10" customFormat="1" ht="45" customHeight="1">
      <c r="A111" s="4"/>
      <c r="B111" s="64" t="s">
        <v>97</v>
      </c>
      <c r="C111" s="46">
        <v>922</v>
      </c>
      <c r="D111" s="38" t="s">
        <v>10</v>
      </c>
      <c r="E111" s="38" t="s">
        <v>143</v>
      </c>
      <c r="F111" s="38" t="s">
        <v>96</v>
      </c>
      <c r="G111" s="70">
        <f>G112</f>
        <v>180</v>
      </c>
      <c r="H111" s="70">
        <f>H112</f>
        <v>0</v>
      </c>
      <c r="I111" s="59">
        <f t="shared" si="1"/>
        <v>0</v>
      </c>
    </row>
    <row r="112" spans="1:9" s="10" customFormat="1" ht="49.5" customHeight="1">
      <c r="A112" s="4"/>
      <c r="B112" s="64" t="s">
        <v>79</v>
      </c>
      <c r="C112" s="46">
        <v>922</v>
      </c>
      <c r="D112" s="38" t="s">
        <v>10</v>
      </c>
      <c r="E112" s="38" t="s">
        <v>143</v>
      </c>
      <c r="F112" s="38" t="s">
        <v>62</v>
      </c>
      <c r="G112" s="70">
        <f>100+80</f>
        <v>180</v>
      </c>
      <c r="H112" s="70">
        <v>0</v>
      </c>
      <c r="I112" s="59">
        <f t="shared" si="1"/>
        <v>0</v>
      </c>
    </row>
    <row r="113" spans="1:9" s="10" customFormat="1" ht="15" customHeight="1">
      <c r="A113" s="4"/>
      <c r="B113" s="67"/>
      <c r="C113" s="46"/>
      <c r="D113" s="38"/>
      <c r="E113" s="38"/>
      <c r="F113" s="38"/>
      <c r="G113" s="70"/>
      <c r="H113" s="70"/>
      <c r="I113" s="59"/>
    </row>
    <row r="114" spans="1:9" s="10" customFormat="1" ht="86.25">
      <c r="A114" s="4"/>
      <c r="B114" s="62" t="s">
        <v>32</v>
      </c>
      <c r="C114" s="46">
        <v>922</v>
      </c>
      <c r="D114" s="38" t="s">
        <v>10</v>
      </c>
      <c r="E114" s="38" t="s">
        <v>144</v>
      </c>
      <c r="F114" s="38"/>
      <c r="G114" s="69">
        <f>G116</f>
        <v>500</v>
      </c>
      <c r="H114" s="69">
        <f>H116</f>
        <v>0</v>
      </c>
      <c r="I114" s="59">
        <f t="shared" si="1"/>
        <v>0</v>
      </c>
    </row>
    <row r="115" spans="1:9" s="10" customFormat="1" ht="28.5" customHeight="1">
      <c r="A115" s="4"/>
      <c r="B115" s="64" t="s">
        <v>97</v>
      </c>
      <c r="C115" s="46">
        <v>922</v>
      </c>
      <c r="D115" s="38" t="s">
        <v>10</v>
      </c>
      <c r="E115" s="38" t="s">
        <v>144</v>
      </c>
      <c r="F115" s="38" t="s">
        <v>96</v>
      </c>
      <c r="G115" s="70">
        <f>G116</f>
        <v>500</v>
      </c>
      <c r="H115" s="70">
        <f>H116</f>
        <v>0</v>
      </c>
      <c r="I115" s="59">
        <f t="shared" si="1"/>
        <v>0</v>
      </c>
    </row>
    <row r="116" spans="1:9" s="10" customFormat="1" ht="45">
      <c r="A116" s="4"/>
      <c r="B116" s="64" t="s">
        <v>79</v>
      </c>
      <c r="C116" s="46">
        <v>922</v>
      </c>
      <c r="D116" s="38" t="s">
        <v>10</v>
      </c>
      <c r="E116" s="38" t="s">
        <v>144</v>
      </c>
      <c r="F116" s="38" t="s">
        <v>62</v>
      </c>
      <c r="G116" s="70">
        <f>100+400</f>
        <v>500</v>
      </c>
      <c r="H116" s="70">
        <v>0</v>
      </c>
      <c r="I116" s="59">
        <f t="shared" si="1"/>
        <v>0</v>
      </c>
    </row>
    <row r="117" spans="1:9" s="10" customFormat="1" ht="15">
      <c r="A117" s="4"/>
      <c r="B117" s="66"/>
      <c r="C117" s="46"/>
      <c r="D117" s="38"/>
      <c r="E117" s="38"/>
      <c r="F117" s="38"/>
      <c r="G117" s="70"/>
      <c r="H117" s="70"/>
      <c r="I117" s="59"/>
    </row>
    <row r="118" spans="1:9" s="10" customFormat="1" ht="54.75" customHeight="1">
      <c r="A118" s="4"/>
      <c r="B118" s="67" t="s">
        <v>154</v>
      </c>
      <c r="C118" s="46">
        <v>922</v>
      </c>
      <c r="D118" s="38" t="s">
        <v>10</v>
      </c>
      <c r="E118" s="38" t="s">
        <v>145</v>
      </c>
      <c r="F118" s="38"/>
      <c r="G118" s="69">
        <f>G120</f>
        <v>24676</v>
      </c>
      <c r="H118" s="69">
        <f>H120</f>
        <v>1668.9</v>
      </c>
      <c r="I118" s="59">
        <f t="shared" si="1"/>
        <v>6.763251742583888</v>
      </c>
    </row>
    <row r="119" spans="1:9" s="10" customFormat="1" ht="30" customHeight="1">
      <c r="A119" s="4"/>
      <c r="B119" s="64" t="s">
        <v>97</v>
      </c>
      <c r="C119" s="46">
        <v>922</v>
      </c>
      <c r="D119" s="38" t="s">
        <v>10</v>
      </c>
      <c r="E119" s="38" t="s">
        <v>145</v>
      </c>
      <c r="F119" s="38" t="s">
        <v>96</v>
      </c>
      <c r="G119" s="70">
        <f>G120</f>
        <v>24676</v>
      </c>
      <c r="H119" s="70">
        <f>H120</f>
        <v>1668.9</v>
      </c>
      <c r="I119" s="59">
        <f t="shared" si="1"/>
        <v>6.763251742583888</v>
      </c>
    </row>
    <row r="120" spans="1:9" s="10" customFormat="1" ht="39" customHeight="1">
      <c r="A120" s="4"/>
      <c r="B120" s="64" t="s">
        <v>79</v>
      </c>
      <c r="C120" s="46">
        <v>922</v>
      </c>
      <c r="D120" s="38" t="s">
        <v>10</v>
      </c>
      <c r="E120" s="38" t="s">
        <v>145</v>
      </c>
      <c r="F120" s="38" t="s">
        <v>62</v>
      </c>
      <c r="G120" s="70">
        <f>36496-10500-1320</f>
        <v>24676</v>
      </c>
      <c r="H120" s="70">
        <v>1668.9</v>
      </c>
      <c r="I120" s="59">
        <f t="shared" si="1"/>
        <v>6.763251742583888</v>
      </c>
    </row>
    <row r="121" spans="1:9" s="10" customFormat="1" ht="77.25" customHeight="1">
      <c r="A121" s="4"/>
      <c r="B121" s="67" t="s">
        <v>156</v>
      </c>
      <c r="C121" s="46">
        <v>922</v>
      </c>
      <c r="D121" s="38" t="s">
        <v>10</v>
      </c>
      <c r="E121" s="38" t="s">
        <v>157</v>
      </c>
      <c r="F121" s="38"/>
      <c r="G121" s="69">
        <f>G123</f>
        <v>6600</v>
      </c>
      <c r="H121" s="69">
        <f>H123</f>
        <v>6568.5</v>
      </c>
      <c r="I121" s="59">
        <f t="shared" si="1"/>
        <v>99.52272727272727</v>
      </c>
    </row>
    <row r="122" spans="1:9" s="10" customFormat="1" ht="33" customHeight="1">
      <c r="A122" s="4"/>
      <c r="B122" s="64" t="s">
        <v>97</v>
      </c>
      <c r="C122" s="46">
        <v>922</v>
      </c>
      <c r="D122" s="38" t="s">
        <v>10</v>
      </c>
      <c r="E122" s="38" t="s">
        <v>157</v>
      </c>
      <c r="F122" s="38" t="s">
        <v>96</v>
      </c>
      <c r="G122" s="69">
        <f>G123</f>
        <v>6600</v>
      </c>
      <c r="H122" s="69">
        <f>H123</f>
        <v>6568.5</v>
      </c>
      <c r="I122" s="59">
        <f t="shared" si="1"/>
        <v>99.52272727272727</v>
      </c>
    </row>
    <row r="123" spans="1:9" s="10" customFormat="1" ht="39" customHeight="1">
      <c r="A123" s="4"/>
      <c r="B123" s="64" t="s">
        <v>79</v>
      </c>
      <c r="C123" s="46">
        <v>922</v>
      </c>
      <c r="D123" s="38" t="s">
        <v>10</v>
      </c>
      <c r="E123" s="38" t="s">
        <v>157</v>
      </c>
      <c r="F123" s="38" t="s">
        <v>62</v>
      </c>
      <c r="G123" s="70">
        <v>6600</v>
      </c>
      <c r="H123" s="70">
        <v>6568.5</v>
      </c>
      <c r="I123" s="59">
        <f>H123/G123%</f>
        <v>99.52272727272727</v>
      </c>
    </row>
    <row r="124" spans="1:9" s="10" customFormat="1" ht="14.25" customHeight="1">
      <c r="A124" s="4"/>
      <c r="B124" s="64"/>
      <c r="C124" s="46"/>
      <c r="D124" s="38"/>
      <c r="E124" s="38"/>
      <c r="F124" s="38"/>
      <c r="G124" s="70"/>
      <c r="H124" s="70"/>
      <c r="I124" s="59"/>
    </row>
    <row r="125" spans="1:9" s="17" customFormat="1" ht="51.75" customHeight="1">
      <c r="A125" s="18"/>
      <c r="B125" s="62" t="s">
        <v>33</v>
      </c>
      <c r="C125" s="46">
        <v>922</v>
      </c>
      <c r="D125" s="38" t="s">
        <v>10</v>
      </c>
      <c r="E125" s="38" t="s">
        <v>146</v>
      </c>
      <c r="F125" s="38"/>
      <c r="G125" s="69">
        <f>G127</f>
        <v>3000</v>
      </c>
      <c r="H125" s="69">
        <f>H127</f>
        <v>911.9</v>
      </c>
      <c r="I125" s="59">
        <f t="shared" si="1"/>
        <v>30.396666666666665</v>
      </c>
    </row>
    <row r="126" spans="1:9" s="17" customFormat="1" ht="29.25" customHeight="1">
      <c r="A126" s="18"/>
      <c r="B126" s="64" t="s">
        <v>97</v>
      </c>
      <c r="C126" s="46">
        <v>922</v>
      </c>
      <c r="D126" s="38" t="s">
        <v>10</v>
      </c>
      <c r="E126" s="38" t="s">
        <v>146</v>
      </c>
      <c r="F126" s="38" t="s">
        <v>96</v>
      </c>
      <c r="G126" s="70">
        <f>G127</f>
        <v>3000</v>
      </c>
      <c r="H126" s="70">
        <f>H127</f>
        <v>911.9</v>
      </c>
      <c r="I126" s="59">
        <f t="shared" si="1"/>
        <v>30.396666666666665</v>
      </c>
    </row>
    <row r="127" spans="1:9" s="17" customFormat="1" ht="35.25" customHeight="1">
      <c r="A127" s="18"/>
      <c r="B127" s="64" t="s">
        <v>79</v>
      </c>
      <c r="C127" s="46">
        <v>922</v>
      </c>
      <c r="D127" s="38" t="s">
        <v>10</v>
      </c>
      <c r="E127" s="38" t="s">
        <v>146</v>
      </c>
      <c r="F127" s="38" t="s">
        <v>62</v>
      </c>
      <c r="G127" s="70">
        <v>3000</v>
      </c>
      <c r="H127" s="70">
        <v>911.9</v>
      </c>
      <c r="I127" s="59">
        <f t="shared" si="1"/>
        <v>30.396666666666665</v>
      </c>
    </row>
    <row r="128" spans="1:9" s="17" customFormat="1" ht="14.25" customHeight="1">
      <c r="A128" s="18"/>
      <c r="B128" s="64"/>
      <c r="C128" s="46"/>
      <c r="D128" s="38"/>
      <c r="E128" s="38"/>
      <c r="F128" s="38"/>
      <c r="G128" s="70"/>
      <c r="H128" s="70"/>
      <c r="I128" s="59"/>
    </row>
    <row r="129" spans="1:9" s="10" customFormat="1" ht="103.5" customHeight="1">
      <c r="A129" s="4"/>
      <c r="B129" s="67" t="s">
        <v>155</v>
      </c>
      <c r="C129" s="46">
        <v>922</v>
      </c>
      <c r="D129" s="38" t="s">
        <v>10</v>
      </c>
      <c r="E129" s="38" t="s">
        <v>147</v>
      </c>
      <c r="F129" s="38"/>
      <c r="G129" s="69">
        <f>G131</f>
        <v>2540</v>
      </c>
      <c r="H129" s="69">
        <f>H131</f>
        <v>1395.7</v>
      </c>
      <c r="I129" s="59">
        <f t="shared" si="1"/>
        <v>54.9488188976378</v>
      </c>
    </row>
    <row r="130" spans="1:9" s="10" customFormat="1" ht="27" customHeight="1">
      <c r="A130" s="4"/>
      <c r="B130" s="64" t="s">
        <v>97</v>
      </c>
      <c r="C130" s="46">
        <v>922</v>
      </c>
      <c r="D130" s="38" t="s">
        <v>10</v>
      </c>
      <c r="E130" s="38" t="s">
        <v>147</v>
      </c>
      <c r="F130" s="38" t="s">
        <v>96</v>
      </c>
      <c r="G130" s="70">
        <f>G131</f>
        <v>2540</v>
      </c>
      <c r="H130" s="70">
        <f>H131</f>
        <v>1395.7</v>
      </c>
      <c r="I130" s="59">
        <f t="shared" si="1"/>
        <v>54.9488188976378</v>
      </c>
    </row>
    <row r="131" spans="1:9" s="10" customFormat="1" ht="40.5" customHeight="1">
      <c r="A131" s="4"/>
      <c r="B131" s="64" t="s">
        <v>79</v>
      </c>
      <c r="C131" s="46">
        <v>922</v>
      </c>
      <c r="D131" s="38" t="s">
        <v>10</v>
      </c>
      <c r="E131" s="38" t="s">
        <v>147</v>
      </c>
      <c r="F131" s="38" t="s">
        <v>62</v>
      </c>
      <c r="G131" s="70">
        <f>1500+1000+40</f>
        <v>2540</v>
      </c>
      <c r="H131" s="70">
        <v>1395.7</v>
      </c>
      <c r="I131" s="59">
        <f t="shared" si="1"/>
        <v>54.9488188976378</v>
      </c>
    </row>
    <row r="132" spans="1:9" s="10" customFormat="1" ht="12" customHeight="1">
      <c r="A132" s="4"/>
      <c r="B132" s="66"/>
      <c r="C132" s="46"/>
      <c r="D132" s="38"/>
      <c r="E132" s="38"/>
      <c r="F132" s="38"/>
      <c r="G132" s="71"/>
      <c r="H132" s="71"/>
      <c r="I132" s="59"/>
    </row>
    <row r="133" spans="1:9" s="10" customFormat="1" ht="59.25" customHeight="1">
      <c r="A133" s="4"/>
      <c r="B133" s="67" t="s">
        <v>110</v>
      </c>
      <c r="C133" s="46">
        <v>922</v>
      </c>
      <c r="D133" s="38" t="s">
        <v>10</v>
      </c>
      <c r="E133" s="38" t="s">
        <v>137</v>
      </c>
      <c r="F133" s="38"/>
      <c r="G133" s="69">
        <f>G135</f>
        <v>100</v>
      </c>
      <c r="H133" s="69">
        <f>H135</f>
        <v>0</v>
      </c>
      <c r="I133" s="59">
        <f t="shared" si="1"/>
        <v>0</v>
      </c>
    </row>
    <row r="134" spans="1:9" s="10" customFormat="1" ht="27" customHeight="1">
      <c r="A134" s="4"/>
      <c r="B134" s="64" t="s">
        <v>97</v>
      </c>
      <c r="C134" s="46">
        <v>922</v>
      </c>
      <c r="D134" s="38" t="s">
        <v>10</v>
      </c>
      <c r="E134" s="38" t="s">
        <v>137</v>
      </c>
      <c r="F134" s="38" t="s">
        <v>96</v>
      </c>
      <c r="G134" s="70">
        <f>G135</f>
        <v>100</v>
      </c>
      <c r="H134" s="70">
        <f>H135</f>
        <v>0</v>
      </c>
      <c r="I134" s="59">
        <f t="shared" si="1"/>
        <v>0</v>
      </c>
    </row>
    <row r="135" spans="1:9" s="10" customFormat="1" ht="37.5" customHeight="1">
      <c r="A135" s="4"/>
      <c r="B135" s="64" t="s">
        <v>79</v>
      </c>
      <c r="C135" s="46">
        <v>922</v>
      </c>
      <c r="D135" s="38" t="s">
        <v>10</v>
      </c>
      <c r="E135" s="38" t="s">
        <v>137</v>
      </c>
      <c r="F135" s="38" t="s">
        <v>62</v>
      </c>
      <c r="G135" s="70">
        <v>100</v>
      </c>
      <c r="H135" s="70">
        <v>0</v>
      </c>
      <c r="I135" s="59">
        <f t="shared" si="1"/>
        <v>0</v>
      </c>
    </row>
    <row r="136" spans="1:9" s="10" customFormat="1" ht="14.25" customHeight="1">
      <c r="A136" s="4"/>
      <c r="B136" s="64"/>
      <c r="C136" s="46"/>
      <c r="D136" s="38"/>
      <c r="E136" s="38"/>
      <c r="F136" s="38"/>
      <c r="G136" s="70"/>
      <c r="H136" s="70"/>
      <c r="I136" s="59"/>
    </row>
    <row r="137" spans="1:9" s="10" customFormat="1" ht="21.75" customHeight="1">
      <c r="A137" s="4"/>
      <c r="B137" s="37" t="s">
        <v>89</v>
      </c>
      <c r="C137" s="46">
        <v>922</v>
      </c>
      <c r="D137" s="38" t="s">
        <v>12</v>
      </c>
      <c r="E137" s="38"/>
      <c r="F137" s="38"/>
      <c r="G137" s="69">
        <f>G138+G143+G156</f>
        <v>1413.6</v>
      </c>
      <c r="H137" s="69">
        <f>H138+H143+H156</f>
        <v>585.5</v>
      </c>
      <c r="I137" s="59">
        <f t="shared" si="1"/>
        <v>41.419071873231466</v>
      </c>
    </row>
    <row r="138" spans="1:9" s="10" customFormat="1" ht="42" customHeight="1">
      <c r="A138" s="4"/>
      <c r="B138" s="37" t="s">
        <v>68</v>
      </c>
      <c r="C138" s="46">
        <v>922</v>
      </c>
      <c r="D138" s="38" t="s">
        <v>67</v>
      </c>
      <c r="E138" s="38"/>
      <c r="F138" s="38"/>
      <c r="G138" s="69">
        <f>G139</f>
        <v>353.6</v>
      </c>
      <c r="H138" s="69">
        <f>H139</f>
        <v>32.3</v>
      </c>
      <c r="I138" s="59">
        <f t="shared" si="1"/>
        <v>9.134615384615383</v>
      </c>
    </row>
    <row r="139" spans="1:9" s="10" customFormat="1" ht="85.5" customHeight="1">
      <c r="A139" s="4"/>
      <c r="B139" s="67" t="s">
        <v>74</v>
      </c>
      <c r="C139" s="46">
        <v>922</v>
      </c>
      <c r="D139" s="38" t="s">
        <v>67</v>
      </c>
      <c r="E139" s="38" t="s">
        <v>126</v>
      </c>
      <c r="F139" s="38"/>
      <c r="G139" s="70">
        <f>G141</f>
        <v>353.6</v>
      </c>
      <c r="H139" s="70">
        <f>H141</f>
        <v>32.3</v>
      </c>
      <c r="I139" s="59">
        <f t="shared" si="1"/>
        <v>9.134615384615383</v>
      </c>
    </row>
    <row r="140" spans="1:9" s="10" customFormat="1" ht="23.25" customHeight="1">
      <c r="A140" s="4"/>
      <c r="B140" s="64" t="s">
        <v>97</v>
      </c>
      <c r="C140" s="46">
        <v>922</v>
      </c>
      <c r="D140" s="38" t="s">
        <v>67</v>
      </c>
      <c r="E140" s="38" t="s">
        <v>126</v>
      </c>
      <c r="F140" s="38" t="s">
        <v>96</v>
      </c>
      <c r="G140" s="70">
        <f>G141</f>
        <v>353.6</v>
      </c>
      <c r="H140" s="70">
        <f>H141</f>
        <v>32.3</v>
      </c>
      <c r="I140" s="59">
        <f aca="true" t="shared" si="2" ref="I140:I201">H140/G140%</f>
        <v>9.134615384615383</v>
      </c>
    </row>
    <row r="141" spans="1:9" s="10" customFormat="1" ht="37.5" customHeight="1">
      <c r="A141" s="4"/>
      <c r="B141" s="64" t="s">
        <v>79</v>
      </c>
      <c r="C141" s="46">
        <v>922</v>
      </c>
      <c r="D141" s="38" t="s">
        <v>67</v>
      </c>
      <c r="E141" s="38" t="s">
        <v>126</v>
      </c>
      <c r="F141" s="38" t="s">
        <v>62</v>
      </c>
      <c r="G141" s="70">
        <v>353.6</v>
      </c>
      <c r="H141" s="70">
        <v>32.3</v>
      </c>
      <c r="I141" s="59">
        <f t="shared" si="2"/>
        <v>9.134615384615383</v>
      </c>
    </row>
    <row r="142" spans="1:9" s="10" customFormat="1" ht="21.75" customHeight="1">
      <c r="A142" s="4"/>
      <c r="B142" s="37"/>
      <c r="C142" s="46"/>
      <c r="D142" s="38"/>
      <c r="E142" s="38"/>
      <c r="F142" s="38"/>
      <c r="G142" s="69"/>
      <c r="H142" s="69"/>
      <c r="I142" s="59"/>
    </row>
    <row r="143" spans="1:9" s="10" customFormat="1" ht="26.25" customHeight="1">
      <c r="A143" s="4"/>
      <c r="B143" s="37" t="s">
        <v>46</v>
      </c>
      <c r="C143" s="46">
        <v>922</v>
      </c>
      <c r="D143" s="38" t="s">
        <v>6</v>
      </c>
      <c r="E143" s="80"/>
      <c r="F143" s="80"/>
      <c r="G143" s="69">
        <f>G144+G152+G148</f>
        <v>860</v>
      </c>
      <c r="H143" s="69">
        <f>H144+H152+H148</f>
        <v>553.2</v>
      </c>
      <c r="I143" s="59">
        <f t="shared" si="2"/>
        <v>64.32558139534885</v>
      </c>
    </row>
    <row r="144" spans="1:9" s="10" customFormat="1" ht="39.75" customHeight="1">
      <c r="A144" s="4"/>
      <c r="B144" s="62" t="s">
        <v>107</v>
      </c>
      <c r="C144" s="46">
        <v>922</v>
      </c>
      <c r="D144" s="38" t="s">
        <v>6</v>
      </c>
      <c r="E144" s="38" t="s">
        <v>148</v>
      </c>
      <c r="F144" s="38"/>
      <c r="G144" s="69">
        <f>G146</f>
        <v>210</v>
      </c>
      <c r="H144" s="69">
        <f>H146</f>
        <v>52.2</v>
      </c>
      <c r="I144" s="59">
        <f t="shared" si="2"/>
        <v>24.857142857142858</v>
      </c>
    </row>
    <row r="145" spans="1:9" s="10" customFormat="1" ht="29.25" customHeight="1">
      <c r="A145" s="4"/>
      <c r="B145" s="64" t="s">
        <v>97</v>
      </c>
      <c r="C145" s="46">
        <v>922</v>
      </c>
      <c r="D145" s="38" t="s">
        <v>6</v>
      </c>
      <c r="E145" s="38" t="s">
        <v>148</v>
      </c>
      <c r="F145" s="38" t="s">
        <v>96</v>
      </c>
      <c r="G145" s="70">
        <f>G146</f>
        <v>210</v>
      </c>
      <c r="H145" s="70">
        <f>H146</f>
        <v>52.2</v>
      </c>
      <c r="I145" s="59">
        <f t="shared" si="2"/>
        <v>24.857142857142858</v>
      </c>
    </row>
    <row r="146" spans="1:9" s="10" customFormat="1" ht="37.5" customHeight="1">
      <c r="A146" s="4"/>
      <c r="B146" s="64" t="s">
        <v>79</v>
      </c>
      <c r="C146" s="46">
        <v>922</v>
      </c>
      <c r="D146" s="38" t="s">
        <v>6</v>
      </c>
      <c r="E146" s="38" t="s">
        <v>148</v>
      </c>
      <c r="F146" s="38" t="s">
        <v>62</v>
      </c>
      <c r="G146" s="70">
        <v>210</v>
      </c>
      <c r="H146" s="70">
        <v>52.2</v>
      </c>
      <c r="I146" s="59">
        <f t="shared" si="2"/>
        <v>24.857142857142858</v>
      </c>
    </row>
    <row r="147" spans="1:9" s="10" customFormat="1" ht="21.75" customHeight="1">
      <c r="A147" s="4"/>
      <c r="B147" s="64"/>
      <c r="C147" s="46"/>
      <c r="D147" s="38"/>
      <c r="E147" s="38"/>
      <c r="F147" s="38"/>
      <c r="G147" s="70"/>
      <c r="H147" s="70"/>
      <c r="I147" s="59"/>
    </row>
    <row r="148" spans="1:9" s="10" customFormat="1" ht="46.5" customHeight="1">
      <c r="A148" s="4"/>
      <c r="B148" s="62" t="s">
        <v>163</v>
      </c>
      <c r="C148" s="46">
        <v>922</v>
      </c>
      <c r="D148" s="38" t="s">
        <v>6</v>
      </c>
      <c r="E148" s="38" t="s">
        <v>164</v>
      </c>
      <c r="F148" s="38"/>
      <c r="G148" s="70">
        <f>G149</f>
        <v>450</v>
      </c>
      <c r="H148" s="70">
        <f>H149</f>
        <v>450</v>
      </c>
      <c r="I148" s="59">
        <f t="shared" si="2"/>
        <v>100</v>
      </c>
    </row>
    <row r="149" spans="1:9" s="10" customFormat="1" ht="26.25" customHeight="1">
      <c r="A149" s="4"/>
      <c r="B149" s="64" t="s">
        <v>97</v>
      </c>
      <c r="C149" s="46">
        <v>922</v>
      </c>
      <c r="D149" s="38" t="s">
        <v>6</v>
      </c>
      <c r="E149" s="38" t="s">
        <v>164</v>
      </c>
      <c r="F149" s="38" t="s">
        <v>96</v>
      </c>
      <c r="G149" s="70">
        <f>G150</f>
        <v>450</v>
      </c>
      <c r="H149" s="70">
        <f>H150</f>
        <v>450</v>
      </c>
      <c r="I149" s="59">
        <f t="shared" si="2"/>
        <v>100</v>
      </c>
    </row>
    <row r="150" spans="1:9" s="10" customFormat="1" ht="37.5" customHeight="1">
      <c r="A150" s="4"/>
      <c r="B150" s="64" t="s">
        <v>79</v>
      </c>
      <c r="C150" s="46">
        <v>922</v>
      </c>
      <c r="D150" s="38" t="s">
        <v>6</v>
      </c>
      <c r="E150" s="38" t="s">
        <v>164</v>
      </c>
      <c r="F150" s="38" t="s">
        <v>62</v>
      </c>
      <c r="G150" s="70">
        <v>450</v>
      </c>
      <c r="H150" s="70">
        <v>450</v>
      </c>
      <c r="I150" s="59">
        <f t="shared" si="2"/>
        <v>100</v>
      </c>
    </row>
    <row r="151" spans="1:9" s="10" customFormat="1" ht="14.25" customHeight="1">
      <c r="A151" s="4"/>
      <c r="B151" s="64"/>
      <c r="C151" s="46"/>
      <c r="D151" s="38"/>
      <c r="E151" s="38"/>
      <c r="F151" s="38"/>
      <c r="G151" s="70"/>
      <c r="H151" s="70"/>
      <c r="I151" s="59"/>
    </row>
    <row r="152" spans="1:9" s="10" customFormat="1" ht="60.75" customHeight="1">
      <c r="A152" s="4"/>
      <c r="B152" s="67" t="s">
        <v>35</v>
      </c>
      <c r="C152" s="46">
        <v>922</v>
      </c>
      <c r="D152" s="38" t="s">
        <v>6</v>
      </c>
      <c r="E152" s="38" t="s">
        <v>149</v>
      </c>
      <c r="F152" s="38"/>
      <c r="G152" s="69">
        <f>G154</f>
        <v>200</v>
      </c>
      <c r="H152" s="69">
        <f>H154</f>
        <v>51</v>
      </c>
      <c r="I152" s="59">
        <f t="shared" si="2"/>
        <v>25.5</v>
      </c>
    </row>
    <row r="153" spans="1:9" s="10" customFormat="1" ht="27" customHeight="1">
      <c r="A153" s="4"/>
      <c r="B153" s="64" t="s">
        <v>97</v>
      </c>
      <c r="C153" s="46">
        <v>922</v>
      </c>
      <c r="D153" s="38" t="s">
        <v>6</v>
      </c>
      <c r="E153" s="38" t="s">
        <v>149</v>
      </c>
      <c r="F153" s="38" t="s">
        <v>96</v>
      </c>
      <c r="G153" s="70">
        <f>G154</f>
        <v>200</v>
      </c>
      <c r="H153" s="70">
        <f>H154</f>
        <v>51</v>
      </c>
      <c r="I153" s="59">
        <f t="shared" si="2"/>
        <v>25.5</v>
      </c>
    </row>
    <row r="154" spans="1:9" s="10" customFormat="1" ht="24" customHeight="1">
      <c r="A154" s="4"/>
      <c r="B154" s="64" t="s">
        <v>79</v>
      </c>
      <c r="C154" s="46">
        <v>922</v>
      </c>
      <c r="D154" s="38" t="s">
        <v>6</v>
      </c>
      <c r="E154" s="38" t="s">
        <v>149</v>
      </c>
      <c r="F154" s="38" t="s">
        <v>62</v>
      </c>
      <c r="G154" s="70">
        <v>200</v>
      </c>
      <c r="H154" s="70">
        <v>51</v>
      </c>
      <c r="I154" s="59">
        <f t="shared" si="2"/>
        <v>25.5</v>
      </c>
    </row>
    <row r="155" spans="1:9" s="10" customFormat="1" ht="10.5" customHeight="1">
      <c r="A155" s="4"/>
      <c r="B155" s="64"/>
      <c r="C155" s="46"/>
      <c r="D155" s="38"/>
      <c r="E155" s="38"/>
      <c r="F155" s="38"/>
      <c r="G155" s="70"/>
      <c r="H155" s="70"/>
      <c r="I155" s="59"/>
    </row>
    <row r="156" spans="1:9" s="10" customFormat="1" ht="27.75" customHeight="1">
      <c r="A156" s="4"/>
      <c r="B156" s="81" t="s">
        <v>81</v>
      </c>
      <c r="C156" s="46">
        <v>922</v>
      </c>
      <c r="D156" s="38" t="s">
        <v>25</v>
      </c>
      <c r="E156" s="38"/>
      <c r="F156" s="38"/>
      <c r="G156" s="69">
        <f>G157</f>
        <v>200</v>
      </c>
      <c r="H156" s="69">
        <f>H157</f>
        <v>0</v>
      </c>
      <c r="I156" s="59">
        <f t="shared" si="2"/>
        <v>0</v>
      </c>
    </row>
    <row r="157" spans="1:9" s="10" customFormat="1" ht="61.5" customHeight="1">
      <c r="A157" s="4"/>
      <c r="B157" s="67" t="s">
        <v>34</v>
      </c>
      <c r="C157" s="46">
        <v>922</v>
      </c>
      <c r="D157" s="38" t="s">
        <v>25</v>
      </c>
      <c r="E157" s="38" t="s">
        <v>137</v>
      </c>
      <c r="F157" s="38"/>
      <c r="G157" s="69">
        <f>G159</f>
        <v>200</v>
      </c>
      <c r="H157" s="69">
        <f>H159</f>
        <v>0</v>
      </c>
      <c r="I157" s="59">
        <f t="shared" si="2"/>
        <v>0</v>
      </c>
    </row>
    <row r="158" spans="1:9" s="10" customFormat="1" ht="30" customHeight="1">
      <c r="A158" s="4"/>
      <c r="B158" s="64" t="s">
        <v>97</v>
      </c>
      <c r="C158" s="46">
        <v>922</v>
      </c>
      <c r="D158" s="38" t="s">
        <v>25</v>
      </c>
      <c r="E158" s="38" t="s">
        <v>137</v>
      </c>
      <c r="F158" s="38" t="s">
        <v>96</v>
      </c>
      <c r="G158" s="70">
        <f>G159</f>
        <v>200</v>
      </c>
      <c r="H158" s="70">
        <f>H159</f>
        <v>0</v>
      </c>
      <c r="I158" s="59">
        <f t="shared" si="2"/>
        <v>0</v>
      </c>
    </row>
    <row r="159" spans="1:9" s="10" customFormat="1" ht="37.5" customHeight="1">
      <c r="A159" s="4"/>
      <c r="B159" s="64" t="s">
        <v>79</v>
      </c>
      <c r="C159" s="46">
        <v>922</v>
      </c>
      <c r="D159" s="38" t="s">
        <v>25</v>
      </c>
      <c r="E159" s="38" t="s">
        <v>137</v>
      </c>
      <c r="F159" s="38" t="s">
        <v>62</v>
      </c>
      <c r="G159" s="70">
        <v>200</v>
      </c>
      <c r="H159" s="70">
        <v>0</v>
      </c>
      <c r="I159" s="59">
        <f t="shared" si="2"/>
        <v>0</v>
      </c>
    </row>
    <row r="160" spans="1:9" s="10" customFormat="1" ht="12.75" customHeight="1">
      <c r="A160" s="7"/>
      <c r="B160" s="66"/>
      <c r="C160" s="46"/>
      <c r="D160" s="38"/>
      <c r="E160" s="38"/>
      <c r="F160" s="38"/>
      <c r="G160" s="71"/>
      <c r="H160" s="71"/>
      <c r="I160" s="59"/>
    </row>
    <row r="161" spans="1:9" s="10" customFormat="1" ht="42" customHeight="1">
      <c r="A161" s="7"/>
      <c r="B161" s="37" t="s">
        <v>90</v>
      </c>
      <c r="C161" s="46">
        <v>922</v>
      </c>
      <c r="D161" s="38" t="s">
        <v>13</v>
      </c>
      <c r="E161" s="82"/>
      <c r="F161" s="82"/>
      <c r="G161" s="58">
        <f>G162</f>
        <v>3300</v>
      </c>
      <c r="H161" s="58">
        <f>H162</f>
        <v>2581</v>
      </c>
      <c r="I161" s="59">
        <f t="shared" si="2"/>
        <v>78.21212121212122</v>
      </c>
    </row>
    <row r="162" spans="1:9" s="16" customFormat="1" ht="18.75" customHeight="1">
      <c r="A162" s="15"/>
      <c r="B162" s="83" t="s">
        <v>47</v>
      </c>
      <c r="C162" s="36">
        <v>922</v>
      </c>
      <c r="D162" s="38" t="s">
        <v>9</v>
      </c>
      <c r="E162" s="82"/>
      <c r="F162" s="82"/>
      <c r="G162" s="58">
        <f>G163+G167</f>
        <v>3300</v>
      </c>
      <c r="H162" s="58">
        <f>H163+H167</f>
        <v>2581</v>
      </c>
      <c r="I162" s="59">
        <f t="shared" si="2"/>
        <v>78.21212121212122</v>
      </c>
    </row>
    <row r="163" spans="1:9" s="10" customFormat="1" ht="48" customHeight="1">
      <c r="A163" s="7"/>
      <c r="B163" s="67" t="s">
        <v>36</v>
      </c>
      <c r="C163" s="46">
        <v>922</v>
      </c>
      <c r="D163" s="38" t="s">
        <v>9</v>
      </c>
      <c r="E163" s="38" t="s">
        <v>150</v>
      </c>
      <c r="F163" s="38"/>
      <c r="G163" s="69">
        <f>G165</f>
        <v>2620</v>
      </c>
      <c r="H163" s="69">
        <f>H165</f>
        <v>2242.5</v>
      </c>
      <c r="I163" s="59">
        <f t="shared" si="2"/>
        <v>85.59160305343512</v>
      </c>
    </row>
    <row r="164" spans="1:9" s="10" customFormat="1" ht="25.5" customHeight="1">
      <c r="A164" s="7"/>
      <c r="B164" s="64" t="s">
        <v>97</v>
      </c>
      <c r="C164" s="46">
        <v>922</v>
      </c>
      <c r="D164" s="38" t="s">
        <v>9</v>
      </c>
      <c r="E164" s="38" t="s">
        <v>150</v>
      </c>
      <c r="F164" s="38" t="s">
        <v>96</v>
      </c>
      <c r="G164" s="70">
        <f>G165</f>
        <v>2620</v>
      </c>
      <c r="H164" s="70">
        <f>H165</f>
        <v>2242.5</v>
      </c>
      <c r="I164" s="59">
        <f t="shared" si="2"/>
        <v>85.59160305343512</v>
      </c>
    </row>
    <row r="165" spans="1:9" s="10" customFormat="1" ht="39.75" customHeight="1">
      <c r="A165" s="7"/>
      <c r="B165" s="64" t="s">
        <v>79</v>
      </c>
      <c r="C165" s="46">
        <v>922</v>
      </c>
      <c r="D165" s="38" t="s">
        <v>9</v>
      </c>
      <c r="E165" s="38" t="s">
        <v>150</v>
      </c>
      <c r="F165" s="38" t="s">
        <v>62</v>
      </c>
      <c r="G165" s="70">
        <v>2620</v>
      </c>
      <c r="H165" s="70">
        <v>2242.5</v>
      </c>
      <c r="I165" s="59">
        <f t="shared" si="2"/>
        <v>85.59160305343512</v>
      </c>
    </row>
    <row r="166" spans="1:9" s="10" customFormat="1" ht="14.25" customHeight="1">
      <c r="A166" s="7"/>
      <c r="B166" s="64"/>
      <c r="C166" s="46"/>
      <c r="D166" s="38"/>
      <c r="E166" s="38"/>
      <c r="F166" s="38"/>
      <c r="G166" s="70"/>
      <c r="H166" s="70"/>
      <c r="I166" s="59"/>
    </row>
    <row r="167" spans="1:9" s="10" customFormat="1" ht="35.25" customHeight="1">
      <c r="A167" s="7"/>
      <c r="B167" s="62" t="s">
        <v>73</v>
      </c>
      <c r="C167" s="46">
        <v>922</v>
      </c>
      <c r="D167" s="38" t="s">
        <v>9</v>
      </c>
      <c r="E167" s="38" t="s">
        <v>151</v>
      </c>
      <c r="F167" s="38"/>
      <c r="G167" s="69">
        <f>G169</f>
        <v>680</v>
      </c>
      <c r="H167" s="69">
        <f>H169</f>
        <v>338.5</v>
      </c>
      <c r="I167" s="59">
        <f t="shared" si="2"/>
        <v>49.779411764705884</v>
      </c>
    </row>
    <row r="168" spans="1:9" s="10" customFormat="1" ht="29.25" customHeight="1">
      <c r="A168" s="7"/>
      <c r="B168" s="64" t="s">
        <v>97</v>
      </c>
      <c r="C168" s="46">
        <v>922</v>
      </c>
      <c r="D168" s="38" t="s">
        <v>9</v>
      </c>
      <c r="E168" s="38" t="s">
        <v>151</v>
      </c>
      <c r="F168" s="38" t="s">
        <v>96</v>
      </c>
      <c r="G168" s="70">
        <f>G169</f>
        <v>680</v>
      </c>
      <c r="H168" s="70">
        <f>H169</f>
        <v>338.5</v>
      </c>
      <c r="I168" s="59">
        <f t="shared" si="2"/>
        <v>49.779411764705884</v>
      </c>
    </row>
    <row r="169" spans="1:9" s="10" customFormat="1" ht="39" customHeight="1">
      <c r="A169" s="7"/>
      <c r="B169" s="64" t="s">
        <v>79</v>
      </c>
      <c r="C169" s="46">
        <v>922</v>
      </c>
      <c r="D169" s="38" t="s">
        <v>9</v>
      </c>
      <c r="E169" s="38" t="s">
        <v>151</v>
      </c>
      <c r="F169" s="38" t="s">
        <v>62</v>
      </c>
      <c r="G169" s="70">
        <v>680</v>
      </c>
      <c r="H169" s="70">
        <v>338.5</v>
      </c>
      <c r="I169" s="59">
        <f t="shared" si="2"/>
        <v>49.779411764705884</v>
      </c>
    </row>
    <row r="170" spans="1:9" s="10" customFormat="1" ht="14.25" customHeight="1">
      <c r="A170" s="7"/>
      <c r="B170" s="64"/>
      <c r="C170" s="46"/>
      <c r="D170" s="38"/>
      <c r="E170" s="38"/>
      <c r="F170" s="38"/>
      <c r="G170" s="70"/>
      <c r="H170" s="70"/>
      <c r="I170" s="59"/>
    </row>
    <row r="171" spans="1:9" s="16" customFormat="1" ht="24" customHeight="1">
      <c r="A171" s="15"/>
      <c r="B171" s="37" t="s">
        <v>91</v>
      </c>
      <c r="C171" s="46">
        <v>922</v>
      </c>
      <c r="D171" s="38" t="s">
        <v>20</v>
      </c>
      <c r="E171" s="38"/>
      <c r="F171" s="38"/>
      <c r="G171" s="58">
        <f>G177+G172</f>
        <v>10431.199999999999</v>
      </c>
      <c r="H171" s="58">
        <f>H177+H172</f>
        <v>4764.6</v>
      </c>
      <c r="I171" s="59">
        <f t="shared" si="2"/>
        <v>45.67643224173634</v>
      </c>
    </row>
    <row r="172" spans="1:9" s="16" customFormat="1" ht="35.25" customHeight="1">
      <c r="A172" s="15"/>
      <c r="B172" s="37" t="s">
        <v>56</v>
      </c>
      <c r="C172" s="46">
        <v>922</v>
      </c>
      <c r="D172" s="38" t="s">
        <v>55</v>
      </c>
      <c r="E172" s="38"/>
      <c r="F172" s="38"/>
      <c r="G172" s="58">
        <f>G173</f>
        <v>1163.5</v>
      </c>
      <c r="H172" s="58">
        <f>H173</f>
        <v>123.5</v>
      </c>
      <c r="I172" s="59">
        <f t="shared" si="2"/>
        <v>10.614525139664805</v>
      </c>
    </row>
    <row r="173" spans="1:9" s="16" customFormat="1" ht="35.25" customHeight="1">
      <c r="A173" s="15"/>
      <c r="B173" s="66" t="s">
        <v>57</v>
      </c>
      <c r="C173" s="46">
        <v>922</v>
      </c>
      <c r="D173" s="38" t="s">
        <v>55</v>
      </c>
      <c r="E173" s="38" t="s">
        <v>162</v>
      </c>
      <c r="F173" s="38"/>
      <c r="G173" s="63">
        <f>G175</f>
        <v>1163.5</v>
      </c>
      <c r="H173" s="63">
        <f>H175</f>
        <v>123.5</v>
      </c>
      <c r="I173" s="59">
        <f t="shared" si="2"/>
        <v>10.614525139664805</v>
      </c>
    </row>
    <row r="174" spans="1:9" s="16" customFormat="1" ht="24" customHeight="1">
      <c r="A174" s="15"/>
      <c r="B174" s="66" t="s">
        <v>101</v>
      </c>
      <c r="C174" s="46">
        <v>922</v>
      </c>
      <c r="D174" s="38" t="s">
        <v>55</v>
      </c>
      <c r="E174" s="38" t="s">
        <v>162</v>
      </c>
      <c r="F174" s="38" t="s">
        <v>100</v>
      </c>
      <c r="G174" s="63">
        <f>G175</f>
        <v>1163.5</v>
      </c>
      <c r="H174" s="63">
        <f>H175</f>
        <v>123.5</v>
      </c>
      <c r="I174" s="59">
        <f t="shared" si="2"/>
        <v>10.614525139664805</v>
      </c>
    </row>
    <row r="175" spans="1:9" s="16" customFormat="1" ht="25.5" customHeight="1">
      <c r="A175" s="15"/>
      <c r="B175" s="66" t="s">
        <v>66</v>
      </c>
      <c r="C175" s="46">
        <v>922</v>
      </c>
      <c r="D175" s="38" t="s">
        <v>55</v>
      </c>
      <c r="E175" s="38" t="s">
        <v>162</v>
      </c>
      <c r="F175" s="38" t="s">
        <v>65</v>
      </c>
      <c r="G175" s="63">
        <v>1163.5</v>
      </c>
      <c r="H175" s="63">
        <v>123.5</v>
      </c>
      <c r="I175" s="59">
        <f t="shared" si="2"/>
        <v>10.614525139664805</v>
      </c>
    </row>
    <row r="176" spans="1:9" s="16" customFormat="1" ht="18" customHeight="1">
      <c r="A176" s="15"/>
      <c r="B176" s="37"/>
      <c r="C176" s="46"/>
      <c r="D176" s="38"/>
      <c r="E176" s="38"/>
      <c r="F176" s="38"/>
      <c r="G176" s="58"/>
      <c r="H176" s="58"/>
      <c r="I176" s="59"/>
    </row>
    <row r="177" spans="1:9" s="16" customFormat="1" ht="29.25" customHeight="1">
      <c r="A177" s="15"/>
      <c r="B177" s="37" t="s">
        <v>48</v>
      </c>
      <c r="C177" s="46">
        <v>922</v>
      </c>
      <c r="D177" s="38" t="s">
        <v>7</v>
      </c>
      <c r="E177" s="38"/>
      <c r="F177" s="38"/>
      <c r="G177" s="58">
        <f>G184+G187+G178</f>
        <v>9267.699999999999</v>
      </c>
      <c r="H177" s="58">
        <f>H184+H187+H178</f>
        <v>4641.1</v>
      </c>
      <c r="I177" s="59">
        <f t="shared" si="2"/>
        <v>50.07822868672918</v>
      </c>
    </row>
    <row r="178" spans="1:9" s="16" customFormat="1" ht="72" customHeight="1">
      <c r="A178" s="15"/>
      <c r="B178" s="62" t="s">
        <v>103</v>
      </c>
      <c r="C178" s="46">
        <v>922</v>
      </c>
      <c r="D178" s="38" t="s">
        <v>7</v>
      </c>
      <c r="E178" s="38" t="s">
        <v>127</v>
      </c>
      <c r="F178" s="38"/>
      <c r="G178" s="63">
        <f>G180+G182</f>
        <v>2419.4</v>
      </c>
      <c r="H178" s="63">
        <f>H180+H182</f>
        <v>1091.5</v>
      </c>
      <c r="I178" s="59">
        <f t="shared" si="2"/>
        <v>45.11449119616433</v>
      </c>
    </row>
    <row r="179" spans="1:9" s="16" customFormat="1" ht="73.5" customHeight="1">
      <c r="A179" s="15"/>
      <c r="B179" s="64" t="s">
        <v>94</v>
      </c>
      <c r="C179" s="46">
        <v>922</v>
      </c>
      <c r="D179" s="38" t="s">
        <v>7</v>
      </c>
      <c r="E179" s="38" t="s">
        <v>127</v>
      </c>
      <c r="F179" s="38" t="s">
        <v>95</v>
      </c>
      <c r="G179" s="63">
        <f>G180</f>
        <v>2266.4</v>
      </c>
      <c r="H179" s="63">
        <f>H180</f>
        <v>1030.9</v>
      </c>
      <c r="I179" s="59">
        <f t="shared" si="2"/>
        <v>45.48623367454995</v>
      </c>
    </row>
    <row r="180" spans="1:9" s="16" customFormat="1" ht="29.25" customHeight="1">
      <c r="A180" s="15"/>
      <c r="B180" s="64" t="s">
        <v>78</v>
      </c>
      <c r="C180" s="46">
        <v>922</v>
      </c>
      <c r="D180" s="38" t="s">
        <v>7</v>
      </c>
      <c r="E180" s="38" t="s">
        <v>127</v>
      </c>
      <c r="F180" s="38" t="s">
        <v>61</v>
      </c>
      <c r="G180" s="63">
        <v>2266.4</v>
      </c>
      <c r="H180" s="63">
        <v>1030.9</v>
      </c>
      <c r="I180" s="59">
        <f t="shared" si="2"/>
        <v>45.48623367454995</v>
      </c>
    </row>
    <row r="181" spans="1:9" s="16" customFormat="1" ht="29.25" customHeight="1">
      <c r="A181" s="15"/>
      <c r="B181" s="64" t="s">
        <v>97</v>
      </c>
      <c r="C181" s="46">
        <v>922</v>
      </c>
      <c r="D181" s="38" t="s">
        <v>7</v>
      </c>
      <c r="E181" s="38" t="s">
        <v>127</v>
      </c>
      <c r="F181" s="38" t="s">
        <v>96</v>
      </c>
      <c r="G181" s="63">
        <f>G182</f>
        <v>153</v>
      </c>
      <c r="H181" s="63">
        <f>H182</f>
        <v>60.6</v>
      </c>
      <c r="I181" s="59">
        <f t="shared" si="2"/>
        <v>39.6078431372549</v>
      </c>
    </row>
    <row r="182" spans="1:9" s="16" customFormat="1" ht="35.25" customHeight="1">
      <c r="A182" s="15"/>
      <c r="B182" s="64" t="s">
        <v>79</v>
      </c>
      <c r="C182" s="46">
        <v>922</v>
      </c>
      <c r="D182" s="38" t="s">
        <v>7</v>
      </c>
      <c r="E182" s="38" t="s">
        <v>127</v>
      </c>
      <c r="F182" s="38" t="s">
        <v>62</v>
      </c>
      <c r="G182" s="63">
        <v>153</v>
      </c>
      <c r="H182" s="63">
        <v>60.6</v>
      </c>
      <c r="I182" s="59">
        <f t="shared" si="2"/>
        <v>39.6078431372549</v>
      </c>
    </row>
    <row r="183" spans="1:9" s="16" customFormat="1" ht="12.75" customHeight="1">
      <c r="A183" s="15"/>
      <c r="B183" s="64"/>
      <c r="C183" s="46"/>
      <c r="D183" s="38"/>
      <c r="E183" s="38"/>
      <c r="F183" s="38"/>
      <c r="G183" s="63"/>
      <c r="H183" s="63"/>
      <c r="I183" s="59"/>
    </row>
    <row r="184" spans="1:9" s="16" customFormat="1" ht="61.5" customHeight="1">
      <c r="A184" s="15"/>
      <c r="B184" s="66" t="s">
        <v>104</v>
      </c>
      <c r="C184" s="46">
        <v>922</v>
      </c>
      <c r="D184" s="38" t="s">
        <v>7</v>
      </c>
      <c r="E184" s="38" t="s">
        <v>128</v>
      </c>
      <c r="F184" s="38"/>
      <c r="G184" s="63">
        <f>G186</f>
        <v>5690.9</v>
      </c>
      <c r="H184" s="63">
        <f>H186</f>
        <v>2957.5</v>
      </c>
      <c r="I184" s="59">
        <f t="shared" si="2"/>
        <v>51.96893285772022</v>
      </c>
    </row>
    <row r="185" spans="1:9" s="16" customFormat="1" ht="24" customHeight="1">
      <c r="A185" s="15"/>
      <c r="B185" s="66" t="s">
        <v>101</v>
      </c>
      <c r="C185" s="46">
        <v>922</v>
      </c>
      <c r="D185" s="38" t="s">
        <v>7</v>
      </c>
      <c r="E185" s="38" t="s">
        <v>128</v>
      </c>
      <c r="F185" s="38" t="s">
        <v>100</v>
      </c>
      <c r="G185" s="63">
        <f>G186</f>
        <v>5690.9</v>
      </c>
      <c r="H185" s="63">
        <f>H186</f>
        <v>2957.5</v>
      </c>
      <c r="I185" s="59">
        <f t="shared" si="2"/>
        <v>51.96893285772022</v>
      </c>
    </row>
    <row r="186" spans="1:9" s="12" customFormat="1" ht="24.75" customHeight="1">
      <c r="A186" s="13"/>
      <c r="B186" s="66" t="s">
        <v>66</v>
      </c>
      <c r="C186" s="46">
        <v>922</v>
      </c>
      <c r="D186" s="38" t="s">
        <v>7</v>
      </c>
      <c r="E186" s="38" t="s">
        <v>128</v>
      </c>
      <c r="F186" s="38" t="s">
        <v>65</v>
      </c>
      <c r="G186" s="63">
        <v>5690.9</v>
      </c>
      <c r="H186" s="63">
        <v>2957.5</v>
      </c>
      <c r="I186" s="59">
        <f t="shared" si="2"/>
        <v>51.96893285772022</v>
      </c>
    </row>
    <row r="187" spans="1:9" s="12" customFormat="1" ht="60" customHeight="1">
      <c r="A187" s="13"/>
      <c r="B187" s="66" t="s">
        <v>105</v>
      </c>
      <c r="C187" s="46">
        <v>922</v>
      </c>
      <c r="D187" s="38" t="s">
        <v>7</v>
      </c>
      <c r="E187" s="38" t="s">
        <v>129</v>
      </c>
      <c r="F187" s="38"/>
      <c r="G187" s="63">
        <f>G189</f>
        <v>1157.4</v>
      </c>
      <c r="H187" s="63">
        <f>H189</f>
        <v>592.1</v>
      </c>
      <c r="I187" s="59">
        <f t="shared" si="2"/>
        <v>51.15776740971142</v>
      </c>
    </row>
    <row r="188" spans="1:9" s="12" customFormat="1" ht="22.5" customHeight="1">
      <c r="A188" s="13"/>
      <c r="B188" s="66" t="s">
        <v>101</v>
      </c>
      <c r="C188" s="46">
        <v>922</v>
      </c>
      <c r="D188" s="38" t="s">
        <v>7</v>
      </c>
      <c r="E188" s="38" t="s">
        <v>129</v>
      </c>
      <c r="F188" s="38" t="s">
        <v>100</v>
      </c>
      <c r="G188" s="63">
        <f>G189</f>
        <v>1157.4</v>
      </c>
      <c r="H188" s="63">
        <f>H189</f>
        <v>592.1</v>
      </c>
      <c r="I188" s="59">
        <f t="shared" si="2"/>
        <v>51.15776740971142</v>
      </c>
    </row>
    <row r="189" spans="1:9" s="12" customFormat="1" ht="36" customHeight="1">
      <c r="A189" s="13"/>
      <c r="B189" s="66" t="s">
        <v>161</v>
      </c>
      <c r="C189" s="46">
        <v>922</v>
      </c>
      <c r="D189" s="38" t="s">
        <v>7</v>
      </c>
      <c r="E189" s="38" t="s">
        <v>129</v>
      </c>
      <c r="F189" s="38" t="s">
        <v>160</v>
      </c>
      <c r="G189" s="63">
        <v>1157.4</v>
      </c>
      <c r="H189" s="63">
        <v>592.1</v>
      </c>
      <c r="I189" s="59">
        <f t="shared" si="2"/>
        <v>51.15776740971142</v>
      </c>
    </row>
    <row r="190" spans="1:9" s="12" customFormat="1" ht="15" customHeight="1">
      <c r="A190" s="13"/>
      <c r="B190" s="66"/>
      <c r="C190" s="46"/>
      <c r="D190" s="38"/>
      <c r="E190" s="38"/>
      <c r="F190" s="38"/>
      <c r="G190" s="63"/>
      <c r="H190" s="63"/>
      <c r="I190" s="59"/>
    </row>
    <row r="191" spans="1:9" s="12" customFormat="1" ht="33" customHeight="1">
      <c r="A191" s="13"/>
      <c r="B191" s="84" t="s">
        <v>92</v>
      </c>
      <c r="C191" s="75">
        <v>922</v>
      </c>
      <c r="D191" s="65" t="s">
        <v>26</v>
      </c>
      <c r="E191" s="65"/>
      <c r="F191" s="65"/>
      <c r="G191" s="72">
        <f>G192</f>
        <v>100</v>
      </c>
      <c r="H191" s="72">
        <f>H192</f>
        <v>0</v>
      </c>
      <c r="I191" s="59">
        <f t="shared" si="2"/>
        <v>0</v>
      </c>
    </row>
    <row r="192" spans="1:9" s="12" customFormat="1" ht="15.75" customHeight="1">
      <c r="A192" s="13"/>
      <c r="B192" s="84" t="s">
        <v>40</v>
      </c>
      <c r="C192" s="75">
        <v>922</v>
      </c>
      <c r="D192" s="65" t="s">
        <v>39</v>
      </c>
      <c r="E192" s="65"/>
      <c r="F192" s="65"/>
      <c r="G192" s="73">
        <f>G193</f>
        <v>100</v>
      </c>
      <c r="H192" s="73">
        <f>H193</f>
        <v>0</v>
      </c>
      <c r="I192" s="59">
        <f t="shared" si="2"/>
        <v>0</v>
      </c>
    </row>
    <row r="193" spans="1:9" s="12" customFormat="1" ht="36" customHeight="1">
      <c r="A193" s="13"/>
      <c r="B193" s="85" t="s">
        <v>38</v>
      </c>
      <c r="C193" s="75">
        <v>922</v>
      </c>
      <c r="D193" s="65" t="s">
        <v>39</v>
      </c>
      <c r="E193" s="65" t="s">
        <v>152</v>
      </c>
      <c r="F193" s="65"/>
      <c r="G193" s="74">
        <f>G195</f>
        <v>100</v>
      </c>
      <c r="H193" s="74">
        <f>H195</f>
        <v>0</v>
      </c>
      <c r="I193" s="59">
        <f t="shared" si="2"/>
        <v>0</v>
      </c>
    </row>
    <row r="194" spans="1:9" s="12" customFormat="1" ht="30" customHeight="1">
      <c r="A194" s="13"/>
      <c r="B194" s="64" t="s">
        <v>97</v>
      </c>
      <c r="C194" s="75">
        <v>922</v>
      </c>
      <c r="D194" s="65" t="s">
        <v>39</v>
      </c>
      <c r="E194" s="65" t="s">
        <v>152</v>
      </c>
      <c r="F194" s="65" t="s">
        <v>96</v>
      </c>
      <c r="G194" s="74">
        <f>G195</f>
        <v>100</v>
      </c>
      <c r="H194" s="74">
        <f>H195</f>
        <v>0</v>
      </c>
      <c r="I194" s="59">
        <f t="shared" si="2"/>
        <v>0</v>
      </c>
    </row>
    <row r="195" spans="1:9" s="12" customFormat="1" ht="39" customHeight="1">
      <c r="A195" s="13"/>
      <c r="B195" s="64" t="s">
        <v>79</v>
      </c>
      <c r="C195" s="75">
        <v>922</v>
      </c>
      <c r="D195" s="65" t="s">
        <v>39</v>
      </c>
      <c r="E195" s="65" t="s">
        <v>152</v>
      </c>
      <c r="F195" s="65" t="s">
        <v>62</v>
      </c>
      <c r="G195" s="74">
        <v>100</v>
      </c>
      <c r="H195" s="74">
        <v>0</v>
      </c>
      <c r="I195" s="59">
        <f t="shared" si="2"/>
        <v>0</v>
      </c>
    </row>
    <row r="196" spans="1:9" s="12" customFormat="1" ht="10.5" customHeight="1">
      <c r="A196" s="13"/>
      <c r="B196" s="66"/>
      <c r="C196" s="46"/>
      <c r="D196" s="38"/>
      <c r="E196" s="38"/>
      <c r="F196" s="38"/>
      <c r="G196" s="63"/>
      <c r="H196" s="63"/>
      <c r="I196" s="59"/>
    </row>
    <row r="197" spans="1:9" s="12" customFormat="1" ht="32.25" customHeight="1">
      <c r="A197" s="13"/>
      <c r="B197" s="37" t="s">
        <v>93</v>
      </c>
      <c r="C197" s="36">
        <v>922</v>
      </c>
      <c r="D197" s="36">
        <v>1200</v>
      </c>
      <c r="E197" s="82"/>
      <c r="F197" s="82"/>
      <c r="G197" s="58">
        <f>G198</f>
        <v>768</v>
      </c>
      <c r="H197" s="58">
        <f>H198</f>
        <v>373.6</v>
      </c>
      <c r="I197" s="59">
        <f t="shared" si="2"/>
        <v>48.645833333333336</v>
      </c>
    </row>
    <row r="198" spans="1:9" s="12" customFormat="1" ht="30" customHeight="1">
      <c r="A198" s="13"/>
      <c r="B198" s="60" t="s">
        <v>45</v>
      </c>
      <c r="C198" s="46">
        <v>922</v>
      </c>
      <c r="D198" s="38" t="s">
        <v>24</v>
      </c>
      <c r="E198" s="82"/>
      <c r="F198" s="82"/>
      <c r="G198" s="58">
        <f>G199</f>
        <v>768</v>
      </c>
      <c r="H198" s="58">
        <f>H199</f>
        <v>373.6</v>
      </c>
      <c r="I198" s="59">
        <f t="shared" si="2"/>
        <v>48.645833333333336</v>
      </c>
    </row>
    <row r="199" spans="1:9" s="12" customFormat="1" ht="44.25" customHeight="1">
      <c r="A199" s="13"/>
      <c r="B199" s="62" t="s">
        <v>37</v>
      </c>
      <c r="C199" s="46">
        <v>922</v>
      </c>
      <c r="D199" s="38" t="s">
        <v>24</v>
      </c>
      <c r="E199" s="38" t="s">
        <v>153</v>
      </c>
      <c r="F199" s="38"/>
      <c r="G199" s="58">
        <f>G201</f>
        <v>768</v>
      </c>
      <c r="H199" s="58">
        <f>H201</f>
        <v>373.6</v>
      </c>
      <c r="I199" s="59">
        <f t="shared" si="2"/>
        <v>48.645833333333336</v>
      </c>
    </row>
    <row r="200" spans="1:9" s="12" customFormat="1" ht="29.25" customHeight="1">
      <c r="A200" s="13"/>
      <c r="B200" s="64" t="s">
        <v>97</v>
      </c>
      <c r="C200" s="46">
        <v>922</v>
      </c>
      <c r="D200" s="38" t="s">
        <v>24</v>
      </c>
      <c r="E200" s="38" t="s">
        <v>153</v>
      </c>
      <c r="F200" s="38" t="s">
        <v>96</v>
      </c>
      <c r="G200" s="63">
        <f>G201</f>
        <v>768</v>
      </c>
      <c r="H200" s="63">
        <f>H201</f>
        <v>373.6</v>
      </c>
      <c r="I200" s="59">
        <f t="shared" si="2"/>
        <v>48.645833333333336</v>
      </c>
    </row>
    <row r="201" spans="1:9" s="12" customFormat="1" ht="45" customHeight="1">
      <c r="A201" s="13"/>
      <c r="B201" s="64" t="s">
        <v>79</v>
      </c>
      <c r="C201" s="46">
        <v>922</v>
      </c>
      <c r="D201" s="38" t="s">
        <v>24</v>
      </c>
      <c r="E201" s="38" t="s">
        <v>153</v>
      </c>
      <c r="F201" s="38" t="s">
        <v>62</v>
      </c>
      <c r="G201" s="63">
        <v>768</v>
      </c>
      <c r="H201" s="63">
        <v>373.6</v>
      </c>
      <c r="I201" s="59">
        <f t="shared" si="2"/>
        <v>48.645833333333336</v>
      </c>
    </row>
    <row r="202" spans="1:9" s="12" customFormat="1" ht="16.5" customHeight="1">
      <c r="A202" s="13"/>
      <c r="B202" s="64"/>
      <c r="C202" s="46"/>
      <c r="D202" s="38"/>
      <c r="E202" s="38"/>
      <c r="F202" s="38"/>
      <c r="G202" s="63"/>
      <c r="H202" s="63"/>
      <c r="I202" s="59"/>
    </row>
    <row r="203" spans="1:9" s="10" customFormat="1" ht="18.75" customHeight="1">
      <c r="A203" s="5"/>
      <c r="B203" s="76" t="s">
        <v>2</v>
      </c>
      <c r="C203" s="77"/>
      <c r="D203" s="36"/>
      <c r="E203" s="36"/>
      <c r="F203" s="78"/>
      <c r="G203" s="58">
        <f>G11+G37</f>
        <v>91750</v>
      </c>
      <c r="H203" s="58">
        <f>H11+H37</f>
        <v>31842.799999999996</v>
      </c>
      <c r="I203" s="59">
        <f>H203/G203%</f>
        <v>34.706049046321525</v>
      </c>
    </row>
    <row r="204" spans="1:9" s="10" customFormat="1" ht="42.75" customHeight="1">
      <c r="A204" s="5"/>
      <c r="B204" s="89"/>
      <c r="C204" s="89"/>
      <c r="D204" s="89"/>
      <c r="E204" s="89"/>
      <c r="F204" s="89"/>
      <c r="G204" s="89"/>
      <c r="H204" s="25"/>
      <c r="I204" s="26"/>
    </row>
    <row r="205" spans="1:9" s="10" customFormat="1" ht="24.75" customHeight="1">
      <c r="A205" s="5"/>
      <c r="B205" s="88" t="s">
        <v>172</v>
      </c>
      <c r="C205" s="88"/>
      <c r="D205" s="88"/>
      <c r="E205" s="88"/>
      <c r="F205" s="88"/>
      <c r="G205" s="88"/>
      <c r="H205" s="79"/>
      <c r="I205" s="86"/>
    </row>
    <row r="206" spans="1:9" s="10" customFormat="1" ht="21.75" customHeight="1">
      <c r="A206" s="5"/>
      <c r="B206" s="88" t="s">
        <v>173</v>
      </c>
      <c r="C206" s="88"/>
      <c r="D206" s="88"/>
      <c r="E206" s="88"/>
      <c r="F206" s="88"/>
      <c r="G206" s="88"/>
      <c r="H206" s="88" t="s">
        <v>171</v>
      </c>
      <c r="I206" s="88"/>
    </row>
    <row r="207" spans="1:9" s="10" customFormat="1" ht="18" customHeight="1">
      <c r="A207"/>
      <c r="C207" s="22"/>
      <c r="D207" s="23"/>
      <c r="G207" s="28"/>
      <c r="H207" s="25"/>
      <c r="I207" s="26"/>
    </row>
    <row r="208" spans="1:9" s="10" customFormat="1" ht="16.5" customHeight="1">
      <c r="A208"/>
      <c r="C208" s="22"/>
      <c r="D208" s="23"/>
      <c r="G208" s="24"/>
      <c r="H208" s="25"/>
      <c r="I208" s="25"/>
    </row>
    <row r="209" spans="1:9" s="10" customFormat="1" ht="22.5" customHeight="1">
      <c r="A209"/>
      <c r="C209" s="22"/>
      <c r="D209" s="23"/>
      <c r="G209" s="24"/>
      <c r="H209" s="27"/>
      <c r="I209" s="27"/>
    </row>
    <row r="210" spans="1:9" s="10" customFormat="1" ht="17.25" customHeight="1">
      <c r="A210"/>
      <c r="B210" s="30"/>
      <c r="C210" s="31"/>
      <c r="D210" s="32"/>
      <c r="E210" s="33"/>
      <c r="F210" s="33"/>
      <c r="G210" s="34"/>
      <c r="H210" s="25"/>
      <c r="I210" s="25"/>
    </row>
    <row r="211" spans="1:9" s="10" customFormat="1" ht="70.5" customHeight="1">
      <c r="A211"/>
      <c r="B211" s="30"/>
      <c r="C211" s="31"/>
      <c r="D211" s="32"/>
      <c r="E211" s="33"/>
      <c r="F211" s="33"/>
      <c r="G211" s="34"/>
      <c r="H211" s="26"/>
      <c r="I211" s="25"/>
    </row>
    <row r="212" spans="1:9" s="10" customFormat="1" ht="17.25" customHeight="1">
      <c r="A212"/>
      <c r="B212" s="30"/>
      <c r="C212" s="31"/>
      <c r="D212" s="32"/>
      <c r="E212" s="33"/>
      <c r="F212" s="33"/>
      <c r="G212" s="35"/>
      <c r="H212" s="25"/>
      <c r="I212" s="25"/>
    </row>
    <row r="213" spans="1:9" s="10" customFormat="1" ht="48" customHeight="1">
      <c r="A213"/>
      <c r="B213" s="29"/>
      <c r="C213" s="22"/>
      <c r="D213" s="32"/>
      <c r="E213" s="33"/>
      <c r="F213" s="33"/>
      <c r="G213" s="34"/>
      <c r="H213" s="25"/>
      <c r="I213" s="25"/>
    </row>
    <row r="214" spans="1:9" s="10" customFormat="1" ht="12.75">
      <c r="A214"/>
      <c r="B214" s="29"/>
      <c r="C214" s="22"/>
      <c r="D214" s="23"/>
      <c r="G214" s="14"/>
      <c r="H214" s="25"/>
      <c r="I214" s="25"/>
    </row>
    <row r="215" spans="1:9" s="10" customFormat="1" ht="12.75">
      <c r="A215"/>
      <c r="B215" s="29"/>
      <c r="C215" s="22"/>
      <c r="D215" s="23"/>
      <c r="H215" s="25"/>
      <c r="I215" s="25"/>
    </row>
    <row r="216" spans="2:34" ht="36" customHeight="1">
      <c r="B216" s="10"/>
      <c r="C216" s="22"/>
      <c r="D216" s="23"/>
      <c r="E216" s="10"/>
      <c r="F216" s="10"/>
      <c r="G216" s="14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</row>
    <row r="217" spans="10:34" ht="12.75"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</row>
    <row r="218" spans="7:34" ht="12.75">
      <c r="G218" s="34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</row>
    <row r="219" spans="10:34" ht="12.75"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</row>
    <row r="220" spans="10:34" ht="12.75"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</row>
    <row r="221" spans="10:34" ht="12.75"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</row>
    <row r="222" spans="10:34" ht="12.75"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</row>
    <row r="223" spans="10:34" ht="12.75"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</row>
    <row r="224" spans="10:34" ht="12.75"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</row>
    <row r="225" spans="10:34" ht="12.75"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</row>
    <row r="226" spans="10:34" ht="12.75"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</row>
    <row r="227" spans="10:34" ht="12.75"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</row>
    <row r="228" spans="10:34" ht="12.75"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</row>
    <row r="229" spans="10:34" ht="12.75"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</row>
    <row r="230" spans="10:34" ht="12.75"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</row>
    <row r="231" spans="10:34" ht="12.75"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</row>
    <row r="232" spans="10:34" ht="12.75"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</row>
    <row r="233" spans="10:34" ht="12.75"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</row>
    <row r="234" spans="10:34" ht="12.75"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</row>
    <row r="235" spans="10:34" ht="12.75"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</row>
    <row r="236" spans="10:34" ht="12.75"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</row>
    <row r="237" spans="10:34" ht="12.75"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</row>
    <row r="238" spans="10:34" ht="12.75"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</row>
    <row r="239" spans="10:34" ht="12.75"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</row>
    <row r="240" spans="10:34" ht="12.75"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</row>
    <row r="241" spans="10:34" ht="12.75"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</row>
    <row r="242" spans="10:34" ht="12.75"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</row>
    <row r="243" spans="10:34" ht="12.75"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</row>
    <row r="244" spans="10:34" ht="12.75"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</row>
    <row r="245" spans="10:34" ht="12.75"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</row>
    <row r="246" spans="10:34" ht="12.75"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</row>
    <row r="247" spans="10:34" ht="12.75"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</row>
    <row r="248" spans="10:34" ht="12.75"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</row>
    <row r="249" spans="10:34" ht="12.75"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</row>
    <row r="250" spans="10:34" ht="12.75"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</row>
    <row r="251" spans="10:34" ht="12.75"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</row>
    <row r="252" spans="10:34" ht="12.75"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</row>
    <row r="253" spans="10:34" ht="12.75"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</row>
    <row r="254" spans="10:34" ht="12.75"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</row>
    <row r="255" spans="10:34" ht="12.75"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</row>
    <row r="256" spans="10:34" ht="12.75"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</row>
    <row r="257" spans="10:34" ht="12.75"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</row>
    <row r="258" spans="10:34" ht="12.75"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</row>
    <row r="259" spans="10:34" ht="12.75"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</row>
    <row r="260" spans="10:34" ht="12.75"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</row>
    <row r="261" spans="10:34" ht="12.75"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</row>
    <row r="262" spans="10:34" ht="12.75"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</row>
    <row r="263" spans="10:34" ht="12.75"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</row>
    <row r="264" spans="10:34" ht="12.75"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</row>
    <row r="265" spans="10:34" ht="12.75"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</row>
    <row r="266" spans="10:34" ht="12.75"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</row>
    <row r="267" spans="10:34" ht="12.75"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</row>
    <row r="268" spans="10:34" ht="12.75"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</row>
    <row r="269" spans="10:34" ht="12.75"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</row>
    <row r="270" spans="10:34" ht="12.75"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</row>
    <row r="271" spans="10:34" ht="12.75"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</row>
    <row r="272" spans="10:34" ht="12.75"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</row>
    <row r="273" spans="10:34" ht="12.75"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</row>
    <row r="274" spans="10:34" ht="12.75"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</row>
    <row r="275" spans="10:34" ht="12.75"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</row>
    <row r="276" spans="10:34" ht="12.75"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</row>
    <row r="277" spans="10:34" ht="12.75"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</row>
    <row r="278" spans="10:34" ht="12.75"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</row>
    <row r="279" spans="10:34" ht="12.75"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</row>
    <row r="280" spans="10:34" ht="12.75"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</row>
    <row r="281" spans="10:34" ht="12.75"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</row>
    <row r="282" spans="10:34" ht="12.75"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</row>
    <row r="283" spans="10:34" ht="12.75"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</row>
    <row r="284" spans="10:34" ht="12.75"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</row>
    <row r="285" spans="10:34" ht="12.75"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</row>
    <row r="286" spans="10:34" ht="12.75"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</row>
    <row r="287" spans="10:34" ht="12.75"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</row>
    <row r="288" spans="10:34" ht="12.75"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</row>
    <row r="289" spans="10:34" ht="12.75"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</row>
    <row r="290" spans="10:34" ht="12.75"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</row>
    <row r="291" spans="10:34" ht="12.75"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</row>
    <row r="292" spans="10:34" ht="12.75"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</row>
    <row r="293" spans="10:34" ht="12.75"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</row>
    <row r="294" spans="10:34" ht="12.75"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</row>
    <row r="295" spans="10:34" ht="12.75"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</row>
    <row r="296" spans="10:34" ht="12.75"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</row>
    <row r="297" spans="10:34" ht="12.75"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</row>
    <row r="298" spans="10:34" ht="12.75"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</row>
    <row r="299" spans="10:34" ht="12.75"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</row>
    <row r="300" spans="10:34" ht="12.75"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</row>
    <row r="301" spans="10:34" ht="12.75"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</row>
    <row r="302" spans="10:34" ht="12.75"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</row>
    <row r="303" spans="10:34" ht="12.75"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</row>
    <row r="304" spans="10:34" ht="12.75"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</row>
    <row r="305" spans="10:34" ht="12.75"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</row>
    <row r="306" spans="10:34" ht="12.75"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</row>
    <row r="307" spans="10:34" ht="12.75"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</row>
    <row r="308" spans="10:34" ht="12.75"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</row>
    <row r="309" spans="10:34" ht="12.75"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</row>
    <row r="310" spans="10:34" ht="12.75"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</row>
    <row r="311" spans="10:34" ht="12.75"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</row>
    <row r="312" spans="10:34" ht="12.75"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</row>
    <row r="313" spans="10:34" ht="12.75"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</row>
  </sheetData>
  <sheetProtection/>
  <mergeCells count="9">
    <mergeCell ref="C2:I2"/>
    <mergeCell ref="C3:I3"/>
    <mergeCell ref="B206:G206"/>
    <mergeCell ref="B204:G204"/>
    <mergeCell ref="H1:I1"/>
    <mergeCell ref="B205:G205"/>
    <mergeCell ref="B6:I6"/>
    <mergeCell ref="B5:I5"/>
    <mergeCell ref="H206:I206"/>
  </mergeCells>
  <printOptions horizontalCentered="1"/>
  <pageMargins left="0.5905511811023623" right="0.31496062992125984" top="0.3937007874015748" bottom="0.3937007874015748" header="0" footer="0"/>
  <pageSetup fitToHeight="100" fitToWidth="1"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пк</cp:lastModifiedBy>
  <cp:lastPrinted>2015-07-21T07:55:46Z</cp:lastPrinted>
  <dcterms:created xsi:type="dcterms:W3CDTF">1999-02-26T11:37:46Z</dcterms:created>
  <dcterms:modified xsi:type="dcterms:W3CDTF">2015-09-08T08:26:53Z</dcterms:modified>
  <cp:category/>
  <cp:version/>
  <cp:contentType/>
  <cp:contentStatus/>
</cp:coreProperties>
</file>