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700" windowHeight="6420" tabRatio="840" activeTab="0"/>
  </bookViews>
  <sheets>
    <sheet name="Доход.МБ(П1v2)" sheetId="1" r:id="rId1"/>
  </sheets>
  <definedNames>
    <definedName name="_xlnm.Print_Area" localSheetId="0">'Доход.МБ(П1v2)'!$A$1:$F$45</definedName>
  </definedNames>
  <calcPr fullCalcOnLoad="1" refMode="R1C1"/>
</workbook>
</file>

<file path=xl/sharedStrings.xml><?xml version="1.0" encoding="utf-8"?>
<sst xmlns="http://schemas.openxmlformats.org/spreadsheetml/2006/main" count="116" uniqueCount="114">
  <si>
    <t>Но-
мер</t>
  </si>
  <si>
    <t>Источники доходов</t>
  </si>
  <si>
    <t>НАЛОГИ НА СОВОКУПНЫЙ ДОХОД</t>
  </si>
  <si>
    <t>Единый налог на вмененный доход для отдельных видов деятельности</t>
  </si>
  <si>
    <t xml:space="preserve">Итого : </t>
  </si>
  <si>
    <t>1.</t>
  </si>
  <si>
    <t>2.</t>
  </si>
  <si>
    <t xml:space="preserve"> </t>
  </si>
  <si>
    <t>1.1.</t>
  </si>
  <si>
    <t>ШТРАФЫ, САНКЦИИ, ВОЗМЕЩЕНИЕ УЩЕРБА</t>
  </si>
  <si>
    <t>3.</t>
  </si>
  <si>
    <t>4.</t>
  </si>
  <si>
    <t>1.2</t>
  </si>
  <si>
    <t>6.</t>
  </si>
  <si>
    <t>182  1 09 04040 01 0000 110</t>
  </si>
  <si>
    <t>182 1 16 06000 01 0000 140</t>
  </si>
  <si>
    <t>182  1 06 01010 03 0000 110</t>
  </si>
  <si>
    <t>000  1 13 00000 00 0000 000</t>
  </si>
  <si>
    <t>ДОХОДЫ ОТ ОКАЗАНИЯ ПЛАТНЫХ УСЛУГ И КОМПЕНСАЦИИ ЗАТРАТ ГОСУДАРСТВА</t>
  </si>
  <si>
    <t>БЕЗВОЗМЕЗДНЫЕ ПОСТУПЛЕНИЯ</t>
  </si>
  <si>
    <t>922 1 17 05030 03 0000 180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</si>
  <si>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</si>
  <si>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</si>
  <si>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8.</t>
  </si>
  <si>
    <t>922 2 08 03000 03 0000 180</t>
  </si>
  <si>
    <t xml:space="preserve"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</si>
  <si>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9.</t>
  </si>
  <si>
    <t xml:space="preserve">Код 
статьи </t>
  </si>
  <si>
    <t>922 2 02 03024 03 0200 151</t>
  </si>
  <si>
    <t>922 2 02 03024 03 0100 151</t>
  </si>
  <si>
    <t>922 2 02 03027 03 0100 151</t>
  </si>
  <si>
    <t>922 2 02 03027 03 0200 151</t>
  </si>
  <si>
    <t>806 1 16 90030 03 0100 140</t>
  </si>
  <si>
    <t>849 1 16 90030 03 0100 140</t>
  </si>
  <si>
    <t>849 1 16 90030 03 0200 140</t>
  </si>
  <si>
    <t xml:space="preserve">муниципального образования муниципальный округ   </t>
  </si>
  <si>
    <t>Приложение № 1</t>
  </si>
  <si>
    <t>тыс. руб.</t>
  </si>
  <si>
    <t>922 2 07 03000 03 0000 180</t>
  </si>
  <si>
    <t>ЗАДОЛЖЕННОСТЬ И ПЕРЕРАСЧЕТЫ ПО ОТМЕНЕННЫМ НАЛОГАМ, СБОРАМ И ИНЫМ ОБЯЗАТЕЛЬНЫМ ПЛАТЕЖАМ</t>
  </si>
  <si>
    <t>3.1.</t>
  </si>
  <si>
    <t>4.1</t>
  </si>
  <si>
    <t>5.</t>
  </si>
  <si>
    <t>5.1.</t>
  </si>
  <si>
    <t>5.2.</t>
  </si>
  <si>
    <t>5.4.</t>
  </si>
  <si>
    <t>5.3.</t>
  </si>
  <si>
    <t>5.5.</t>
  </si>
  <si>
    <t>10.</t>
  </si>
  <si>
    <t>Налог, взимаемый с налогоплательщиков, выбравших в качестве объекта налогообложения доходы</t>
  </si>
  <si>
    <t>Налог, взимаемый  с налогоплательщиков, выбравших в качестве объекта налогообложения доходы, уменьшенные на величину расходов</t>
  </si>
  <si>
    <t xml:space="preserve">000 2 02 03000 00 0000 151 </t>
  </si>
  <si>
    <t>Субвенции бюджетам субъектов Российской Федерации и муниципальных образований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</si>
  <si>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</si>
  <si>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Прочие безвозмездные поступления в бюджеты внутригородских муниципальных образований городов федерального значения Москвы и Санкт-Петербурга 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</si>
  <si>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</si>
  <si>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</si>
  <si>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</si>
  <si>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Налог с имущества, переходящего в порядке наследования или  дарения 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</si>
  <si>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</si>
  <si>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</si>
  <si>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807 1 16 90030 03 0100 140</t>
  </si>
  <si>
    <t>182 1 05 01011 01 0000 110</t>
  </si>
  <si>
    <t>182 1 05 01012 01 0000 110</t>
  </si>
  <si>
    <t>182 1 05 01021 01 0000 110</t>
  </si>
  <si>
    <t>182 1 05 01022 01 0000 110</t>
  </si>
  <si>
    <t>182 1 05 02010 02 0000 110</t>
  </si>
  <si>
    <t>182 1 05 02020 02 0000 110</t>
  </si>
  <si>
    <t>1.3.</t>
  </si>
  <si>
    <t>1.4.</t>
  </si>
  <si>
    <t>1.5.</t>
  </si>
  <si>
    <t>1.6.</t>
  </si>
  <si>
    <t xml:space="preserve">Штрафы за административные правонарушения в области благоустройства, предусмотренные главой 4  Закона Санкт-Петербурга "Об  административных правонарушениях в Санкт-Петербурге" </t>
  </si>
  <si>
    <t>182 1 05 01050 01 0000 110</t>
  </si>
  <si>
    <t>Минимальный налог, зачисляемый в бюджеты субъектов Российской Федерации</t>
  </si>
  <si>
    <t>1.7.</t>
  </si>
  <si>
    <t>НАЛОГИ НА ИМУЩЕСТВО</t>
  </si>
  <si>
    <t>НАЛОГОВЫЕ И НЕНАЛОГОВЫЕ ДОХОДЫ</t>
  </si>
  <si>
    <t>000 1 00 00000 00 0000 000</t>
  </si>
  <si>
    <t>ПРОЧИЕ НЕНАЛОГОВЫЕ ДОХОДЫ</t>
  </si>
  <si>
    <t>000 1 17 00000 00 0000 000</t>
  </si>
  <si>
    <t>6.1.</t>
  </si>
  <si>
    <t>000 2 00 00000 00 0000 000</t>
  </si>
  <si>
    <t>ПРОЧИЕ БЕЗВОЗМЕЗДНЫЕ ПОСТУПЛЕНИЯ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</si>
  <si>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</si>
  <si>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</si>
  <si>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9.1</t>
  </si>
  <si>
    <t>10.1.</t>
  </si>
  <si>
    <t>000 1 05 00000 00 0000 000</t>
  </si>
  <si>
    <t>000 1 06 00000 00 0000 000</t>
  </si>
  <si>
    <t>000 1 09 00000 00 0000 000</t>
  </si>
  <si>
    <t>000 1 16 000000 00 0000 000</t>
  </si>
  <si>
    <t>000 2 07 00000 00 0000 180</t>
  </si>
  <si>
    <t>Безвозмездные поступпления от других бюджетов бюджетной системы Российской Федерации</t>
  </si>
  <si>
    <t>8.1.</t>
  </si>
  <si>
    <t>8.2.</t>
  </si>
  <si>
    <t>8.3</t>
  </si>
  <si>
    <t>8.4.</t>
  </si>
  <si>
    <t>000 2 02 00000 00 0000 000</t>
  </si>
  <si>
    <t xml:space="preserve">Штрафы за административные правонарушения в области благоустройства, преусмотренные главой 4 Закона Санкт-Петербурга "Об административных правонарушениях в Санкт-Петербурге" 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</si>
  <si>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</si>
  <si>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</si>
  <si>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</si>
  <si>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867 1 13 02993 03 0100 130</t>
  </si>
  <si>
    <t xml:space="preserve">Штрафы за административные правонарушения в области предпринимательской деятельности, , предусмотренные статьей 44 Закона Санкт-Петербурга "Об административных правонарушениях в Санкт-Петербурге" </t>
  </si>
  <si>
    <t>Сумма, утвержденная на год</t>
  </si>
  <si>
    <t>% исполнения</t>
  </si>
  <si>
    <t xml:space="preserve">к  Постановлению местной администрации </t>
  </si>
  <si>
    <t>Глава</t>
  </si>
  <si>
    <t xml:space="preserve">местной администрации </t>
  </si>
  <si>
    <t>И.В.Калиниченко</t>
  </si>
  <si>
    <t>Доходы бюджета муниципального образования муниципальный округ Пискаревка за 1 полугодие 2013 года</t>
  </si>
  <si>
    <t>Исполнено за 1 полугодие</t>
  </si>
  <si>
    <t>Пискаревка от 27 августа 2013 года № 47-э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</si>
</sst>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"/>
    <numFmt numFmtId="165" formatCode="\9\9\9\9\9\9\9\9\9"/>
    <numFmt numFmtId="166" formatCode="#\,###\,###"/>
    <numFmt numFmtId="167" formatCode="####\,###"/>
    <numFmt numFmtId="168" formatCode="0.0"/>
    <numFmt numFmtId="169" formatCode="[$-FC19]d\ mmmm\ yyyy\ &quot;г.&quot;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3">
    <font>
      <sz val="10"/>
      <name val="Times New Roman"/>
      <family val="0"/>
    </font>
    <font>
      <sz val="11"/>
      <name val="Times New Roman"/>
      <family val="1"/>
    </font>
    <font>
      <sz val="10"/>
      <color indexed="4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.5"/>
      <color indexed="8"/>
      <name val="Times New Roman"/>
      <family val="1"/>
    </font>
    <font>
      <sz val="11.5"/>
      <name val="Times New Roman"/>
      <family val="1"/>
    </font>
    <font>
      <sz val="13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Continuous" vertical="top"/>
    </xf>
    <xf numFmtId="49" fontId="0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vertical="top"/>
    </xf>
    <xf numFmtId="0" fontId="4" fillId="0" borderId="0" xfId="0" applyNumberFormat="1" applyFont="1" applyAlignment="1">
      <alignment horizontal="left" vertical="top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Continuous" vertical="top" wrapText="1"/>
    </xf>
    <xf numFmtId="49" fontId="5" fillId="0" borderId="0" xfId="0" applyNumberFormat="1" applyFont="1" applyBorder="1" applyAlignment="1">
      <alignment horizontal="centerContinuous" vertical="top" wrapText="1"/>
    </xf>
    <xf numFmtId="49" fontId="2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Continuous" vertical="top" wrapText="1"/>
    </xf>
    <xf numFmtId="0" fontId="7" fillId="0" borderId="0" xfId="0" applyNumberFormat="1" applyFont="1" applyBorder="1" applyAlignment="1">
      <alignment horizontal="centerContinuous" vertical="top" wrapText="1"/>
    </xf>
    <xf numFmtId="49" fontId="1" fillId="0" borderId="0" xfId="0" applyNumberFormat="1" applyFont="1" applyBorder="1" applyAlignment="1">
      <alignment horizontal="centerContinuous" vertical="top" wrapText="1"/>
    </xf>
    <xf numFmtId="49" fontId="0" fillId="0" borderId="0" xfId="0" applyNumberFormat="1" applyFont="1" applyAlignment="1">
      <alignment horizontal="center" vertical="top" wrapText="1"/>
    </xf>
    <xf numFmtId="0" fontId="1" fillId="0" borderId="0" xfId="0" applyNumberFormat="1" applyFont="1" applyBorder="1" applyAlignment="1">
      <alignment horizontal="centerContinuous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Border="1" applyAlignment="1">
      <alignment vertical="top"/>
    </xf>
    <xf numFmtId="49" fontId="8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0" fontId="7" fillId="0" borderId="0" xfId="0" applyNumberFormat="1" applyFont="1" applyBorder="1" applyAlignment="1">
      <alignment horizontal="center" vertical="top"/>
    </xf>
    <xf numFmtId="168" fontId="7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168" fontId="7" fillId="0" borderId="0" xfId="0" applyNumberFormat="1" applyFont="1" applyBorder="1" applyAlignment="1">
      <alignment horizontal="right" vertical="center"/>
    </xf>
    <xf numFmtId="170" fontId="7" fillId="0" borderId="10" xfId="0" applyNumberFormat="1" applyFont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0" fontId="11" fillId="0" borderId="10" xfId="0" applyNumberFormat="1" applyFont="1" applyFill="1" applyBorder="1" applyAlignment="1">
      <alignment horizontal="center" vertical="top"/>
    </xf>
    <xf numFmtId="170" fontId="7" fillId="0" borderId="10" xfId="0" applyNumberFormat="1" applyFont="1" applyFill="1" applyBorder="1" applyAlignment="1">
      <alignment horizontal="center" vertical="center"/>
    </xf>
    <xf numFmtId="170" fontId="0" fillId="0" borderId="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5" fillId="0" borderId="10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170" fontId="1" fillId="0" borderId="10" xfId="0" applyNumberFormat="1" applyFont="1" applyFill="1" applyBorder="1" applyAlignment="1">
      <alignment horizontal="center" vertical="center"/>
    </xf>
    <xf numFmtId="170" fontId="0" fillId="0" borderId="0" xfId="0" applyNumberFormat="1" applyBorder="1" applyAlignment="1">
      <alignment horizontal="center" vertical="top"/>
    </xf>
    <xf numFmtId="170" fontId="0" fillId="0" borderId="0" xfId="0" applyNumberFormat="1" applyFont="1" applyAlignment="1">
      <alignment vertical="top"/>
    </xf>
    <xf numFmtId="0" fontId="17" fillId="33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wrapText="1"/>
    </xf>
    <xf numFmtId="0" fontId="0" fillId="0" borderId="0" xfId="0" applyFont="1" applyAlignment="1">
      <alignment horizontal="justify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right" vertical="center" wrapText="1"/>
    </xf>
    <xf numFmtId="170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 wrapText="1"/>
    </xf>
    <xf numFmtId="170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horizontal="center" vertical="center"/>
    </xf>
    <xf numFmtId="170" fontId="10" fillId="0" borderId="0" xfId="0" applyNumberFormat="1" applyFont="1" applyBorder="1" applyAlignment="1">
      <alignment horizontal="center" vertical="top"/>
    </xf>
    <xf numFmtId="0" fontId="10" fillId="0" borderId="0" xfId="0" applyFont="1" applyAlignment="1">
      <alignment vertical="top" wrapText="1"/>
    </xf>
    <xf numFmtId="0" fontId="10" fillId="0" borderId="0" xfId="0" applyFont="1" applyFill="1" applyAlignment="1">
      <alignment horizontal="justify" vertical="top" wrapText="1"/>
    </xf>
    <xf numFmtId="170" fontId="1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right" vertical="top"/>
    </xf>
    <xf numFmtId="49" fontId="10" fillId="0" borderId="0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0" fontId="10" fillId="0" borderId="0" xfId="0" applyNumberFormat="1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43">
      <selection activeCell="H51" sqref="H51"/>
    </sheetView>
  </sheetViews>
  <sheetFormatPr defaultColWidth="9.33203125" defaultRowHeight="12.75"/>
  <cols>
    <col min="1" max="1" width="7.33203125" style="30" customWidth="1"/>
    <col min="2" max="2" width="33.83203125" style="31" customWidth="1"/>
    <col min="3" max="3" width="29.66015625" style="32" customWidth="1"/>
    <col min="4" max="5" width="15.66015625" style="32" customWidth="1"/>
    <col min="6" max="6" width="15.66015625" style="25" customWidth="1"/>
    <col min="7" max="7" width="13.33203125" style="24" customWidth="1"/>
    <col min="8" max="16384" width="9.33203125" style="25" customWidth="1"/>
  </cols>
  <sheetData>
    <row r="1" spans="1:15" s="4" customFormat="1" ht="17.25" customHeight="1">
      <c r="A1" s="1"/>
      <c r="B1" s="99" t="s">
        <v>36</v>
      </c>
      <c r="C1" s="99"/>
      <c r="D1" s="99"/>
      <c r="E1" s="99"/>
      <c r="F1" s="99"/>
      <c r="G1" s="1"/>
      <c r="H1" s="2"/>
      <c r="I1" s="1"/>
      <c r="J1" s="1"/>
      <c r="K1" s="3"/>
      <c r="M1" s="5"/>
      <c r="N1" s="6"/>
      <c r="O1" s="7"/>
    </row>
    <row r="2" spans="1:15" s="4" customFormat="1" ht="18.75" customHeight="1">
      <c r="A2" s="1"/>
      <c r="B2" s="99" t="s">
        <v>107</v>
      </c>
      <c r="C2" s="99"/>
      <c r="D2" s="99"/>
      <c r="E2" s="99"/>
      <c r="F2" s="99"/>
      <c r="G2" s="1"/>
      <c r="H2" s="2"/>
      <c r="I2" s="1"/>
      <c r="J2" s="1"/>
      <c r="K2" s="3"/>
      <c r="M2" s="5"/>
      <c r="N2" s="6"/>
      <c r="O2" s="7"/>
    </row>
    <row r="3" spans="1:15" s="4" customFormat="1" ht="19.5" customHeight="1">
      <c r="A3" s="1"/>
      <c r="B3" s="98" t="s">
        <v>35</v>
      </c>
      <c r="C3" s="98"/>
      <c r="D3" s="98"/>
      <c r="E3" s="98"/>
      <c r="F3" s="98"/>
      <c r="G3" s="1"/>
      <c r="H3" s="2"/>
      <c r="I3" s="1"/>
      <c r="J3" s="1"/>
      <c r="K3" s="3"/>
      <c r="M3" s="5"/>
      <c r="N3" s="6"/>
      <c r="O3" s="7"/>
    </row>
    <row r="4" spans="1:15" s="4" customFormat="1" ht="18.75" customHeight="1">
      <c r="A4" s="1"/>
      <c r="B4" s="98" t="s">
        <v>113</v>
      </c>
      <c r="C4" s="98"/>
      <c r="D4" s="98"/>
      <c r="E4" s="98"/>
      <c r="F4" s="98"/>
      <c r="G4" s="1"/>
      <c r="H4" s="2"/>
      <c r="I4" s="1"/>
      <c r="J4" s="1"/>
      <c r="K4" s="3"/>
      <c r="M4" s="5"/>
      <c r="N4" s="6"/>
      <c r="O4" s="7"/>
    </row>
    <row r="5" spans="1:15" s="13" customFormat="1" ht="38.25" customHeight="1">
      <c r="A5" s="100" t="s">
        <v>111</v>
      </c>
      <c r="B5" s="101"/>
      <c r="C5" s="101"/>
      <c r="D5" s="101"/>
      <c r="E5" s="101"/>
      <c r="F5" s="101"/>
      <c r="G5" s="8"/>
      <c r="H5" s="9"/>
      <c r="I5" s="10"/>
      <c r="J5" s="10"/>
      <c r="K5" s="10"/>
      <c r="L5" s="10"/>
      <c r="M5" s="11"/>
      <c r="N5" s="6"/>
      <c r="O5" s="12"/>
    </row>
    <row r="6" spans="1:15" s="13" customFormat="1" ht="15.75" customHeight="1">
      <c r="A6" s="14"/>
      <c r="B6" s="15"/>
      <c r="C6" s="16"/>
      <c r="D6" s="16"/>
      <c r="E6" s="16"/>
      <c r="F6" s="17" t="s">
        <v>37</v>
      </c>
      <c r="G6" s="18"/>
      <c r="H6" s="19"/>
      <c r="I6" s="17"/>
      <c r="J6" s="17"/>
      <c r="L6" s="17"/>
      <c r="M6" s="11"/>
      <c r="N6" s="6"/>
      <c r="O6" s="12"/>
    </row>
    <row r="7" spans="1:12" s="21" customFormat="1" ht="38.25" customHeight="1">
      <c r="A7" s="58" t="s">
        <v>0</v>
      </c>
      <c r="B7" s="59" t="s">
        <v>1</v>
      </c>
      <c r="C7" s="60" t="s">
        <v>27</v>
      </c>
      <c r="D7" s="59" t="s">
        <v>105</v>
      </c>
      <c r="E7" s="60" t="s">
        <v>112</v>
      </c>
      <c r="F7" s="61" t="s">
        <v>106</v>
      </c>
      <c r="G7" s="20"/>
      <c r="H7" s="20"/>
      <c r="I7" s="20"/>
      <c r="J7" s="20"/>
      <c r="K7" s="20"/>
      <c r="L7" s="20"/>
    </row>
    <row r="8" spans="1:7" s="23" customFormat="1" ht="30.75" customHeight="1">
      <c r="A8" s="33"/>
      <c r="B8" s="73" t="s">
        <v>77</v>
      </c>
      <c r="C8" s="64" t="s">
        <v>78</v>
      </c>
      <c r="D8" s="87">
        <f>D9+D17+D19+D21+D23</f>
        <v>61943.8</v>
      </c>
      <c r="E8" s="87">
        <f>E9+E17+E19+E21+E23</f>
        <v>25862</v>
      </c>
      <c r="F8" s="88">
        <f>E8/D8%</f>
        <v>41.75074825890565</v>
      </c>
      <c r="G8" s="63"/>
    </row>
    <row r="9" spans="1:6" ht="30" customHeight="1">
      <c r="A9" s="34" t="s">
        <v>5</v>
      </c>
      <c r="B9" s="74" t="s">
        <v>2</v>
      </c>
      <c r="C9" s="36" t="s">
        <v>88</v>
      </c>
      <c r="D9" s="49">
        <f>D10+D11+D12+D13+D15+D16+D14</f>
        <v>45100</v>
      </c>
      <c r="E9" s="49">
        <f>E10+E11+E12+E13+E15+E16+E14</f>
        <v>22094.3</v>
      </c>
      <c r="F9" s="88">
        <f>E9/D9%</f>
        <v>48.98957871396895</v>
      </c>
    </row>
    <row r="10" spans="1:8" ht="53.25" customHeight="1">
      <c r="A10" s="34" t="s">
        <v>8</v>
      </c>
      <c r="B10" s="75" t="s">
        <v>49</v>
      </c>
      <c r="C10" s="36" t="s">
        <v>62</v>
      </c>
      <c r="D10" s="50">
        <v>24399</v>
      </c>
      <c r="E10" s="50">
        <v>11809.9</v>
      </c>
      <c r="F10" s="88">
        <f>E10/D10%</f>
        <v>48.40321324644452</v>
      </c>
      <c r="G10" s="57"/>
      <c r="H10" s="72"/>
    </row>
    <row r="11" spans="1:7" ht="66" customHeight="1">
      <c r="A11" s="34" t="s">
        <v>12</v>
      </c>
      <c r="B11" s="75" t="s">
        <v>100</v>
      </c>
      <c r="C11" s="36" t="s">
        <v>63</v>
      </c>
      <c r="D11" s="70">
        <v>1</v>
      </c>
      <c r="E11" s="70">
        <v>-27.1</v>
      </c>
      <c r="F11" s="88">
        <v>0</v>
      </c>
      <c r="G11" s="57"/>
    </row>
    <row r="12" spans="1:6" ht="64.5" customHeight="1">
      <c r="A12" s="34" t="s">
        <v>68</v>
      </c>
      <c r="B12" s="75" t="s">
        <v>50</v>
      </c>
      <c r="C12" s="36" t="s">
        <v>64</v>
      </c>
      <c r="D12" s="50">
        <v>4999</v>
      </c>
      <c r="E12" s="50">
        <v>2368</v>
      </c>
      <c r="F12" s="88">
        <f>E12/D12%</f>
        <v>47.369473894778956</v>
      </c>
    </row>
    <row r="13" spans="1:7" s="27" customFormat="1" ht="78.75" customHeight="1">
      <c r="A13" s="34" t="s">
        <v>69</v>
      </c>
      <c r="B13" s="75" t="s">
        <v>101</v>
      </c>
      <c r="C13" s="36" t="s">
        <v>65</v>
      </c>
      <c r="D13" s="70">
        <v>1</v>
      </c>
      <c r="E13" s="70">
        <v>-12.7</v>
      </c>
      <c r="F13" s="88">
        <v>0</v>
      </c>
      <c r="G13" s="26"/>
    </row>
    <row r="14" spans="1:7" s="27" customFormat="1" ht="40.5" customHeight="1">
      <c r="A14" s="34" t="s">
        <v>70</v>
      </c>
      <c r="B14" s="75" t="s">
        <v>74</v>
      </c>
      <c r="C14" s="36" t="s">
        <v>73</v>
      </c>
      <c r="D14" s="50">
        <v>3700</v>
      </c>
      <c r="E14" s="50">
        <v>2556.8</v>
      </c>
      <c r="F14" s="88">
        <f>E14/D14%</f>
        <v>69.10270270270271</v>
      </c>
      <c r="G14" s="26"/>
    </row>
    <row r="15" spans="1:7" s="27" customFormat="1" ht="27.75" customHeight="1">
      <c r="A15" s="34" t="s">
        <v>71</v>
      </c>
      <c r="B15" s="75" t="s">
        <v>3</v>
      </c>
      <c r="C15" s="36" t="s">
        <v>66</v>
      </c>
      <c r="D15" s="50">
        <v>11990</v>
      </c>
      <c r="E15" s="50">
        <v>5486.5</v>
      </c>
      <c r="F15" s="88">
        <f>E15/D15%</f>
        <v>45.75896580483736</v>
      </c>
      <c r="G15" s="71"/>
    </row>
    <row r="16" spans="1:7" s="23" customFormat="1" ht="51.75" customHeight="1">
      <c r="A16" s="34" t="s">
        <v>75</v>
      </c>
      <c r="B16" s="75" t="s">
        <v>102</v>
      </c>
      <c r="C16" s="36" t="s">
        <v>67</v>
      </c>
      <c r="D16" s="70">
        <v>10</v>
      </c>
      <c r="E16" s="70">
        <v>-87.1</v>
      </c>
      <c r="F16" s="88">
        <v>0</v>
      </c>
      <c r="G16" s="22"/>
    </row>
    <row r="17" spans="1:7" s="23" customFormat="1" ht="15.75">
      <c r="A17" s="33" t="s">
        <v>6</v>
      </c>
      <c r="B17" s="74" t="s">
        <v>76</v>
      </c>
      <c r="C17" s="36" t="s">
        <v>89</v>
      </c>
      <c r="D17" s="49">
        <f>D18</f>
        <v>9700</v>
      </c>
      <c r="E17" s="49">
        <v>2296.2</v>
      </c>
      <c r="F17" s="88">
        <f aca="true" t="shared" si="0" ref="F17:F37">E17/D17%</f>
        <v>23.672164948453606</v>
      </c>
      <c r="G17" s="22"/>
    </row>
    <row r="18" spans="1:7" ht="117" customHeight="1">
      <c r="A18" s="34" t="s">
        <v>6</v>
      </c>
      <c r="B18" s="75" t="s">
        <v>21</v>
      </c>
      <c r="C18" s="36" t="s">
        <v>16</v>
      </c>
      <c r="D18" s="50">
        <f>9000+700</f>
        <v>9700</v>
      </c>
      <c r="E18" s="50">
        <v>2296.2</v>
      </c>
      <c r="F18" s="88">
        <f t="shared" si="0"/>
        <v>23.672164948453606</v>
      </c>
      <c r="G18" s="57"/>
    </row>
    <row r="19" spans="1:6" ht="63.75">
      <c r="A19" s="33" t="s">
        <v>10</v>
      </c>
      <c r="B19" s="74" t="s">
        <v>39</v>
      </c>
      <c r="C19" s="36" t="s">
        <v>90</v>
      </c>
      <c r="D19" s="49">
        <v>2</v>
      </c>
      <c r="E19" s="49">
        <v>0</v>
      </c>
      <c r="F19" s="88">
        <f t="shared" si="0"/>
        <v>0</v>
      </c>
    </row>
    <row r="20" spans="1:6" ht="39" customHeight="1">
      <c r="A20" s="34" t="s">
        <v>40</v>
      </c>
      <c r="B20" s="75" t="s">
        <v>58</v>
      </c>
      <c r="C20" s="36" t="s">
        <v>14</v>
      </c>
      <c r="D20" s="50">
        <v>2</v>
      </c>
      <c r="E20" s="50">
        <v>0</v>
      </c>
      <c r="F20" s="88">
        <f t="shared" si="0"/>
        <v>0</v>
      </c>
    </row>
    <row r="21" spans="1:6" ht="51">
      <c r="A21" s="33" t="s">
        <v>11</v>
      </c>
      <c r="B21" s="76" t="s">
        <v>18</v>
      </c>
      <c r="C21" s="36" t="s">
        <v>17</v>
      </c>
      <c r="D21" s="49">
        <v>5500</v>
      </c>
      <c r="E21" s="49">
        <f>E22</f>
        <v>63.7</v>
      </c>
      <c r="F21" s="88">
        <f t="shared" si="0"/>
        <v>1.1581818181818182</v>
      </c>
    </row>
    <row r="22" spans="1:6" ht="131.25" customHeight="1">
      <c r="A22" s="34" t="s">
        <v>41</v>
      </c>
      <c r="B22" s="77" t="s">
        <v>56</v>
      </c>
      <c r="C22" s="36" t="s">
        <v>103</v>
      </c>
      <c r="D22" s="50">
        <v>5500</v>
      </c>
      <c r="E22" s="50">
        <v>63.7</v>
      </c>
      <c r="F22" s="88">
        <f t="shared" si="0"/>
        <v>1.1581818181818182</v>
      </c>
    </row>
    <row r="23" spans="1:6" ht="25.5">
      <c r="A23" s="33" t="s">
        <v>42</v>
      </c>
      <c r="B23" s="74" t="s">
        <v>9</v>
      </c>
      <c r="C23" s="36" t="s">
        <v>91</v>
      </c>
      <c r="D23" s="49">
        <f>D24+D25+D26+D28+D27</f>
        <v>1641.8</v>
      </c>
      <c r="E23" s="49">
        <f>E24+E25+E26+E28+E27</f>
        <v>1407.8</v>
      </c>
      <c r="F23" s="88">
        <f t="shared" si="0"/>
        <v>85.74735046899744</v>
      </c>
    </row>
    <row r="24" spans="1:6" ht="90.75" customHeight="1">
      <c r="A24" s="34" t="s">
        <v>43</v>
      </c>
      <c r="B24" s="77" t="s">
        <v>57</v>
      </c>
      <c r="C24" s="36" t="s">
        <v>15</v>
      </c>
      <c r="D24" s="50">
        <v>300</v>
      </c>
      <c r="E24" s="50">
        <v>339.3</v>
      </c>
      <c r="F24" s="88">
        <f t="shared" si="0"/>
        <v>113.10000000000001</v>
      </c>
    </row>
    <row r="25" spans="1:6" ht="90.75" customHeight="1">
      <c r="A25" s="65" t="s">
        <v>44</v>
      </c>
      <c r="B25" s="78" t="s">
        <v>99</v>
      </c>
      <c r="C25" s="66" t="s">
        <v>32</v>
      </c>
      <c r="D25" s="70">
        <v>941.8</v>
      </c>
      <c r="E25" s="70">
        <v>940</v>
      </c>
      <c r="F25" s="88">
        <f t="shared" si="0"/>
        <v>99.80887661923977</v>
      </c>
    </row>
    <row r="26" spans="1:6" ht="102">
      <c r="A26" s="65" t="s">
        <v>46</v>
      </c>
      <c r="B26" s="78" t="s">
        <v>72</v>
      </c>
      <c r="C26" s="66" t="s">
        <v>33</v>
      </c>
      <c r="D26" s="70">
        <v>340</v>
      </c>
      <c r="E26" s="70">
        <v>121.5</v>
      </c>
      <c r="F26" s="88">
        <f t="shared" si="0"/>
        <v>35.73529411764706</v>
      </c>
    </row>
    <row r="27" spans="1:6" ht="91.5" customHeight="1">
      <c r="A27" s="65" t="s">
        <v>45</v>
      </c>
      <c r="B27" s="78" t="s">
        <v>99</v>
      </c>
      <c r="C27" s="66" t="s">
        <v>61</v>
      </c>
      <c r="D27" s="70">
        <v>10</v>
      </c>
      <c r="E27" s="70">
        <v>0</v>
      </c>
      <c r="F27" s="88">
        <f t="shared" si="0"/>
        <v>0</v>
      </c>
    </row>
    <row r="28" spans="1:6" ht="104.25" customHeight="1">
      <c r="A28" s="65" t="s">
        <v>47</v>
      </c>
      <c r="B28" s="78" t="s">
        <v>104</v>
      </c>
      <c r="C28" s="66" t="s">
        <v>34</v>
      </c>
      <c r="D28" s="70">
        <v>50</v>
      </c>
      <c r="E28" s="70">
        <v>7</v>
      </c>
      <c r="F28" s="88">
        <f t="shared" si="0"/>
        <v>14</v>
      </c>
    </row>
    <row r="29" spans="1:6" ht="29.25" customHeight="1">
      <c r="A29" s="54" t="s">
        <v>13</v>
      </c>
      <c r="B29" s="79" t="s">
        <v>79</v>
      </c>
      <c r="C29" s="66" t="s">
        <v>80</v>
      </c>
      <c r="D29" s="56">
        <f>D30</f>
        <v>1</v>
      </c>
      <c r="E29" s="56">
        <f>E30</f>
        <v>0</v>
      </c>
      <c r="F29" s="88">
        <f t="shared" si="0"/>
        <v>0</v>
      </c>
    </row>
    <row r="30" spans="1:6" ht="68.25" customHeight="1">
      <c r="A30" s="34" t="s">
        <v>81</v>
      </c>
      <c r="B30" s="75" t="s">
        <v>22</v>
      </c>
      <c r="C30" s="67" t="s">
        <v>20</v>
      </c>
      <c r="D30" s="50">
        <v>1</v>
      </c>
      <c r="E30" s="50">
        <v>0</v>
      </c>
      <c r="F30" s="88">
        <f t="shared" si="0"/>
        <v>0</v>
      </c>
    </row>
    <row r="31" spans="1:6" ht="30.75" customHeight="1">
      <c r="A31" s="34"/>
      <c r="B31" s="73" t="s">
        <v>19</v>
      </c>
      <c r="C31" s="36" t="s">
        <v>82</v>
      </c>
      <c r="D31" s="56">
        <f>D32+D38</f>
        <v>8755.199999999999</v>
      </c>
      <c r="E31" s="56">
        <f>E32+E38</f>
        <v>4380</v>
      </c>
      <c r="F31" s="88">
        <f t="shared" si="0"/>
        <v>50.02741228070176</v>
      </c>
    </row>
    <row r="32" spans="1:6" ht="39.75" customHeight="1">
      <c r="A32" s="34"/>
      <c r="B32" s="79" t="s">
        <v>93</v>
      </c>
      <c r="C32" s="36" t="s">
        <v>98</v>
      </c>
      <c r="D32" s="49">
        <f>D34+D36+D37+D35</f>
        <v>8755.199999999999</v>
      </c>
      <c r="E32" s="49">
        <f>E34+E36+E37+E35</f>
        <v>4380</v>
      </c>
      <c r="F32" s="88">
        <f t="shared" si="0"/>
        <v>50.02741228070176</v>
      </c>
    </row>
    <row r="33" spans="1:6" ht="39.75" customHeight="1">
      <c r="A33" s="33" t="s">
        <v>23</v>
      </c>
      <c r="B33" s="74" t="s">
        <v>52</v>
      </c>
      <c r="C33" s="36" t="s">
        <v>51</v>
      </c>
      <c r="D33" s="49">
        <f>D34+D35+D36+D37</f>
        <v>8755.199999999999</v>
      </c>
      <c r="E33" s="49">
        <f>E34+E35+E36+E37</f>
        <v>4380</v>
      </c>
      <c r="F33" s="88">
        <f t="shared" si="0"/>
        <v>50.02741228070176</v>
      </c>
    </row>
    <row r="34" spans="1:6" ht="112.5" customHeight="1">
      <c r="A34" s="34" t="s">
        <v>94</v>
      </c>
      <c r="B34" s="80" t="s">
        <v>53</v>
      </c>
      <c r="C34" s="51" t="s">
        <v>29</v>
      </c>
      <c r="D34" s="50">
        <v>2134.7</v>
      </c>
      <c r="E34" s="50">
        <v>1067.2</v>
      </c>
      <c r="F34" s="88">
        <f t="shared" si="0"/>
        <v>49.99297325151076</v>
      </c>
    </row>
    <row r="35" spans="1:6" ht="169.5" customHeight="1">
      <c r="A35" s="34" t="s">
        <v>95</v>
      </c>
      <c r="B35" s="81" t="s">
        <v>55</v>
      </c>
      <c r="C35" s="51" t="s">
        <v>28</v>
      </c>
      <c r="D35" s="50">
        <v>5</v>
      </c>
      <c r="E35" s="50">
        <v>5</v>
      </c>
      <c r="F35" s="88">
        <f t="shared" si="0"/>
        <v>100</v>
      </c>
    </row>
    <row r="36" spans="1:6" ht="72" customHeight="1">
      <c r="A36" s="34" t="s">
        <v>96</v>
      </c>
      <c r="B36" s="82" t="s">
        <v>60</v>
      </c>
      <c r="C36" s="36" t="s">
        <v>30</v>
      </c>
      <c r="D36" s="50">
        <v>5935.2</v>
      </c>
      <c r="E36" s="50">
        <v>2967.6</v>
      </c>
      <c r="F36" s="88">
        <f t="shared" si="0"/>
        <v>50</v>
      </c>
    </row>
    <row r="37" spans="1:6" ht="69" customHeight="1">
      <c r="A37" s="34" t="s">
        <v>97</v>
      </c>
      <c r="B37" s="83" t="s">
        <v>59</v>
      </c>
      <c r="C37" s="36" t="s">
        <v>31</v>
      </c>
      <c r="D37" s="50">
        <v>680.3</v>
      </c>
      <c r="E37" s="50">
        <v>340.2</v>
      </c>
      <c r="F37" s="88">
        <f t="shared" si="0"/>
        <v>50.00734969866235</v>
      </c>
    </row>
    <row r="38" spans="1:6" ht="26.25" customHeight="1">
      <c r="A38" s="33" t="s">
        <v>26</v>
      </c>
      <c r="B38" s="77" t="s">
        <v>83</v>
      </c>
      <c r="C38" s="64" t="s">
        <v>92</v>
      </c>
      <c r="D38" s="56">
        <v>0</v>
      </c>
      <c r="E38" s="56">
        <v>0</v>
      </c>
      <c r="F38" s="88">
        <v>0</v>
      </c>
    </row>
    <row r="39" spans="1:7" ht="81.75" customHeight="1">
      <c r="A39" s="65" t="s">
        <v>86</v>
      </c>
      <c r="B39" s="84" t="s">
        <v>54</v>
      </c>
      <c r="C39" s="55" t="s">
        <v>38</v>
      </c>
      <c r="D39" s="70">
        <v>0</v>
      </c>
      <c r="E39" s="70">
        <v>0</v>
      </c>
      <c r="F39" s="88">
        <v>0</v>
      </c>
      <c r="G39" s="53"/>
    </row>
    <row r="40" spans="1:7" ht="123" customHeight="1">
      <c r="A40" s="54" t="s">
        <v>48</v>
      </c>
      <c r="B40" s="85" t="s">
        <v>84</v>
      </c>
      <c r="C40" s="64" t="s">
        <v>85</v>
      </c>
      <c r="D40" s="49">
        <v>0</v>
      </c>
      <c r="E40" s="49">
        <v>0</v>
      </c>
      <c r="F40" s="88">
        <v>0</v>
      </c>
      <c r="G40" s="53"/>
    </row>
    <row r="41" spans="1:6" ht="214.5" customHeight="1">
      <c r="A41" s="34" t="s">
        <v>87</v>
      </c>
      <c r="B41" s="80" t="s">
        <v>25</v>
      </c>
      <c r="C41" s="52" t="s">
        <v>24</v>
      </c>
      <c r="D41" s="49">
        <v>0</v>
      </c>
      <c r="E41" s="49">
        <v>0</v>
      </c>
      <c r="F41" s="88">
        <v>0</v>
      </c>
    </row>
    <row r="42" spans="1:7" s="23" customFormat="1" ht="14.25" customHeight="1">
      <c r="A42" s="35"/>
      <c r="B42" s="86" t="s">
        <v>4</v>
      </c>
      <c r="C42" s="37"/>
      <c r="D42" s="49">
        <f>D40+D38+D37+D36+D35+D34+D23+D21+D19+D17+D9+D29</f>
        <v>70700</v>
      </c>
      <c r="E42" s="49">
        <f>E40+E38+E37+E36+E35+E34+E23+E21+E19+E17+E9+E29</f>
        <v>30242</v>
      </c>
      <c r="F42" s="88">
        <f>E42/D42%</f>
        <v>42.77510608203678</v>
      </c>
      <c r="G42" s="22"/>
    </row>
    <row r="43" spans="1:7" s="23" customFormat="1" ht="14.25" customHeight="1">
      <c r="A43" s="46"/>
      <c r="B43" s="89"/>
      <c r="C43" s="47"/>
      <c r="D43" s="90"/>
      <c r="E43" s="90"/>
      <c r="F43" s="91"/>
      <c r="G43" s="22"/>
    </row>
    <row r="44" spans="1:6" ht="18.75" customHeight="1">
      <c r="A44" s="39"/>
      <c r="B44" s="92" t="s">
        <v>108</v>
      </c>
      <c r="C44" s="93"/>
      <c r="D44" s="93"/>
      <c r="E44" s="93"/>
      <c r="F44" s="94"/>
    </row>
    <row r="45" spans="1:7" s="23" customFormat="1" ht="18.75">
      <c r="A45" s="62"/>
      <c r="B45" s="95" t="s">
        <v>109</v>
      </c>
      <c r="C45" s="96"/>
      <c r="D45" s="96"/>
      <c r="E45" s="102" t="s">
        <v>110</v>
      </c>
      <c r="F45" s="102"/>
      <c r="G45" s="22"/>
    </row>
    <row r="46" spans="1:7" s="23" customFormat="1" ht="15.75">
      <c r="A46" s="42"/>
      <c r="B46" s="43"/>
      <c r="C46" s="44"/>
      <c r="D46" s="44"/>
      <c r="E46" s="44"/>
      <c r="F46" s="45"/>
      <c r="G46" s="22"/>
    </row>
    <row r="47" spans="1:6" ht="13.5" customHeight="1">
      <c r="A47" s="39"/>
      <c r="B47" s="40"/>
      <c r="C47" s="2"/>
      <c r="D47" s="2"/>
      <c r="E47" s="2"/>
      <c r="F47" s="45"/>
    </row>
    <row r="48" spans="1:6" ht="13.5" customHeight="1">
      <c r="A48" s="62"/>
      <c r="B48" s="62"/>
      <c r="C48" s="69"/>
      <c r="D48" s="69"/>
      <c r="E48" s="69"/>
      <c r="F48" s="68"/>
    </row>
    <row r="49" spans="1:6" ht="17.25" customHeight="1">
      <c r="A49" s="39"/>
      <c r="B49" s="40"/>
      <c r="C49" s="2"/>
      <c r="D49" s="2"/>
      <c r="E49" s="2"/>
      <c r="F49" s="41"/>
    </row>
    <row r="50" spans="1:6" ht="15.75">
      <c r="A50" s="39"/>
      <c r="B50" s="40"/>
      <c r="C50" s="2"/>
      <c r="D50" s="2"/>
      <c r="E50" s="97"/>
      <c r="F50" s="41"/>
    </row>
    <row r="51" spans="1:6" ht="15.75">
      <c r="A51" s="39"/>
      <c r="B51" s="40"/>
      <c r="C51" s="2"/>
      <c r="D51" s="2"/>
      <c r="E51" s="2"/>
      <c r="F51" s="41"/>
    </row>
    <row r="52" spans="1:7" s="29" customFormat="1" ht="16.5" customHeight="1">
      <c r="A52" s="46"/>
      <c r="B52" s="38"/>
      <c r="C52" s="47"/>
      <c r="D52" s="47"/>
      <c r="E52" s="47"/>
      <c r="F52" s="48"/>
      <c r="G52" s="28"/>
    </row>
    <row r="53" ht="12.75">
      <c r="F53" s="25" t="s">
        <v>7</v>
      </c>
    </row>
  </sheetData>
  <sheetProtection/>
  <mergeCells count="6">
    <mergeCell ref="B3:F3"/>
    <mergeCell ref="B1:F1"/>
    <mergeCell ref="B2:F2"/>
    <mergeCell ref="B4:F4"/>
    <mergeCell ref="A5:F5"/>
    <mergeCell ref="E45:F45"/>
  </mergeCells>
  <printOptions horizontalCentered="1"/>
  <pageMargins left="0.3937007874015748" right="0.3937007874015748" top="0.11811023622047245" bottom="0.11811023622047245" header="0.2362204724409449" footer="0.35433070866141736"/>
  <pageSetup blackAndWhite="1" horizontalDpi="300" verticalDpi="3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</dc:creator>
  <cp:keywords/>
  <dc:description/>
  <cp:lastModifiedBy>пк</cp:lastModifiedBy>
  <cp:lastPrinted>2013-08-26T09:07:07Z</cp:lastPrinted>
  <dcterms:created xsi:type="dcterms:W3CDTF">2003-12-10T07:15:13Z</dcterms:created>
  <dcterms:modified xsi:type="dcterms:W3CDTF">2013-08-28T09:45:20Z</dcterms:modified>
  <cp:category/>
  <cp:version/>
  <cp:contentType/>
  <cp:contentStatus/>
</cp:coreProperties>
</file>